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1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<sst xmlns="http://schemas.openxmlformats.org/spreadsheetml/2006/main" count="394" uniqueCount="127">
  <si>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</si>
  <si>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</si>
  <si>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</si>
  <si>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</si>
  <si>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</si>
  <si>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</si>
  <si>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</si>
  <si>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</si>
  <si>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</si>
  <si>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</si>
  <si>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</si>
  <si>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</si>
  <si>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</si>
  <si>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</si>
  <si>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</si>
  <si>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</si>
  <si>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</si>
  <si>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</si>
  <si>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</si>
  <si>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</si>
  <si>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</si>
  <si>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</si>
  <si>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</si>
  <si>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</si>
  <si>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</si>
  <si>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</si>
  <si>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</si>
  <si>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</si>
  <si>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</si>
  <si>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</si>
  <si>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</si>
  <si>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</si>
  <si>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</si>
  <si>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</si>
  <si>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</si>
  <si>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</si>
  <si>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</si>
  <si>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</si>
  <si>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</si>
  <si>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</si>
  <si>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</si>
  <si>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</si>
  <si>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</si>
  <si>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</si>
  <si>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</si>
  <si>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</si>
  <si>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</si>
  <si>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</si>
  <si>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</si>
  <si>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</si>
  <si>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</si>
  <si>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</si>
  <si>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</si>
  <si>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</si>
  <si>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</si>
  <si>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</si>
  <si>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</si>
  <si>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</si>
  <si>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</si>
  <si>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</si>
  <si>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</si>
  <si>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</si>
  <si>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</si>
  <si>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</si>
  <si>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</si>
  <si>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</si>
  <si>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</si>
  <si>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</si>
  <si>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</si>
  <si>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</si>
  <si>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</si>
  <si>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</si>
  <si>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</si>
  <si>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</si>
  <si>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</si>
  <si>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</si>
  <si>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</si>
  <si>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</si>
  <si>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</si>
  <si>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</si>
  <si>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</si>
  <si>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</si>
  <si>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</si>
  <si>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</si>
  <si>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</si>
  <si>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</si>
  <si>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</si>
  <si>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</si>
  <si>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</si>
  <si>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</si>
  <si>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</si>
  <si>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</si>
  <si>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</si>
  <si>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</si>
  <si>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</si>
  <si>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</si>
  <si>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</si>
  <si>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</si>
  <si>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</si>
  <si>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</si>
  <si>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</si>
  <si>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</si>
  <si>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</si>
  <si>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</si>
  <si>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</si>
  <si>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</si>
  <si>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</si>
  <si>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</si>
  <si>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</si>
  <si>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</si>
  <si>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</si>
  <si>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</si>
  <si>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</si>
  <si>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</si>
  <si>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</si>
  <si>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</si>
  <si>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</si>
  <si>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</si>
  <si>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</si>
  <si>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</si>
  <si>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Fungicide for white mold, second treatment maybe needed.</t>
  </si>
  <si>
    <t>Mkt Rev.</t>
  </si>
  <si>
    <t>per Acre</t>
  </si>
  <si>
    <t xml:space="preserve">Dir. Costs </t>
  </si>
  <si>
    <t>Developed by: Ronald Haugen, NDSU Extension Service</t>
  </si>
  <si>
    <t>Malt price, estimate of feed barley price is $3.75</t>
  </si>
  <si>
    <t>North Dakota 2024 Projected Crop Budgets - South Red River Valley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</si>
</sst>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124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79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85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86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114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89</v>
      </c>
      <c r="B19" s="38"/>
      <c r="C19" s="38"/>
      <c r="E19" s="38"/>
      <c r="F19" s="38"/>
      <c r="G19" s="38"/>
      <c r="H19" s="38"/>
    </row>
    <row r="20" spans="1:8" ht="12.75">
      <c r="A20" s="17" t="s">
        <v>90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92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93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95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96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97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98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100</v>
      </c>
      <c r="C2" s="68"/>
    </row>
    <row r="3" spans="1:3" ht="12.75">
      <c r="A3" t="s">
        <v>111</v>
      </c>
      <c r="B3" s="12">
        <v>3.17</v>
      </c>
      <c r="C3" s="68"/>
    </row>
    <row r="4" spans="1:3" ht="12.75">
      <c r="A4" t="s">
        <v>28</v>
      </c>
      <c r="B4" s="2">
        <f>B2*B3</f>
        <v>317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18</v>
      </c>
      <c r="C7" s="68"/>
    </row>
    <row r="8" spans="1:3" ht="12.75">
      <c r="A8" s="1" t="s">
        <v>9</v>
      </c>
      <c r="B8" s="11">
        <v>6.2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88.76</v>
      </c>
      <c r="C11" s="68"/>
    </row>
    <row r="12" spans="1:3" ht="12.75">
      <c r="A12" s="1" t="s">
        <v>11</v>
      </c>
      <c r="B12" s="11">
        <v>9.5</v>
      </c>
      <c r="C12" s="68"/>
    </row>
    <row r="13" spans="1:3" ht="12.75">
      <c r="A13" s="1" t="s">
        <v>13</v>
      </c>
      <c r="B13" s="11">
        <v>31.35</v>
      </c>
      <c r="C13" s="68"/>
    </row>
    <row r="14" spans="1:3" ht="12.75">
      <c r="A14" s="1" t="s">
        <v>14</v>
      </c>
      <c r="B14" s="11">
        <v>26.85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7.61</v>
      </c>
      <c r="C17" s="68"/>
    </row>
    <row r="18" spans="1:3" ht="12.75">
      <c r="A18" t="s">
        <v>2</v>
      </c>
      <c r="B18" s="2">
        <f>SUM(B7:B17)</f>
        <v>197.77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11.92</v>
      </c>
      <c r="C21" s="68"/>
    </row>
    <row r="22" spans="1:3" ht="12.75">
      <c r="A22" s="1" t="s">
        <v>19</v>
      </c>
      <c r="B22" s="7">
        <v>33.34</v>
      </c>
      <c r="C22" s="68"/>
    </row>
    <row r="23" spans="1:3" ht="12.75">
      <c r="A23" s="1" t="s">
        <v>20</v>
      </c>
      <c r="B23" s="7">
        <v>17.4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199.66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397.43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-80.43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1.9777</v>
      </c>
      <c r="C32" s="68"/>
    </row>
    <row r="33" spans="1:3" ht="12.75">
      <c r="A33" t="s">
        <v>23</v>
      </c>
      <c r="B33" s="2">
        <f>B25/B2</f>
        <v>1.9966</v>
      </c>
      <c r="C33" s="68"/>
    </row>
    <row r="34" spans="1:3" ht="12.75">
      <c r="A34" t="s">
        <v>27</v>
      </c>
      <c r="B34" s="2">
        <f>B27/B2</f>
        <v>3.9743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69</v>
      </c>
      <c r="C2" s="68"/>
    </row>
    <row r="3" spans="1:3" ht="12.75">
      <c r="A3" t="s">
        <v>111</v>
      </c>
      <c r="B3" s="12">
        <v>6.23</v>
      </c>
      <c r="C3" s="68"/>
    </row>
    <row r="4" spans="1:3" ht="12.75">
      <c r="A4" t="s">
        <v>28</v>
      </c>
      <c r="B4" s="2">
        <f>B2*B3</f>
        <v>429.87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16.9</v>
      </c>
      <c r="C7" s="68"/>
    </row>
    <row r="8" spans="1:3" ht="12.75">
      <c r="A8" s="1" t="s">
        <v>9</v>
      </c>
      <c r="B8" s="11">
        <v>26.8</v>
      </c>
      <c r="C8" s="68"/>
    </row>
    <row r="9" spans="1:3" ht="12.75">
      <c r="A9" s="1" t="s">
        <v>24</v>
      </c>
      <c r="B9" s="11">
        <v>10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120.49</v>
      </c>
      <c r="C11" s="68"/>
    </row>
    <row r="12" spans="1:3" ht="12.75">
      <c r="A12" s="1" t="s">
        <v>11</v>
      </c>
      <c r="B12" s="11">
        <v>5.3</v>
      </c>
      <c r="C12" s="68"/>
    </row>
    <row r="13" spans="1:3" ht="12.75">
      <c r="A13" s="1" t="s">
        <v>13</v>
      </c>
      <c r="B13" s="11">
        <v>24.73</v>
      </c>
      <c r="C13" s="68"/>
    </row>
    <row r="14" spans="1:3" ht="12.75">
      <c r="A14" s="1" t="s">
        <v>14</v>
      </c>
      <c r="B14" s="11">
        <v>23.49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9.49</v>
      </c>
      <c r="C17" s="68"/>
    </row>
    <row r="18" spans="1:3" ht="12.75">
      <c r="A18" t="s">
        <v>2</v>
      </c>
      <c r="B18" s="2">
        <f>SUM(B7:B17)</f>
        <v>246.70000000000002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10.55</v>
      </c>
      <c r="C21" s="68"/>
    </row>
    <row r="22" spans="1:3" ht="12.75">
      <c r="A22" s="1" t="s">
        <v>19</v>
      </c>
      <c r="B22" s="7">
        <v>28.47</v>
      </c>
      <c r="C22" s="68"/>
    </row>
    <row r="23" spans="1:3" ht="12.75">
      <c r="A23" s="1" t="s">
        <v>20</v>
      </c>
      <c r="B23" s="7">
        <v>14.31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190.32999999999998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437.03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-7.159999999999968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3.57536231884058</v>
      </c>
      <c r="C32" s="68"/>
    </row>
    <row r="33" spans="1:3" ht="12.75">
      <c r="A33" t="s">
        <v>23</v>
      </c>
      <c r="B33" s="2">
        <f>B25/B2</f>
        <v>2.758405797101449</v>
      </c>
      <c r="C33" s="68"/>
    </row>
    <row r="34" spans="1:3" ht="12.75">
      <c r="A34" t="s">
        <v>27</v>
      </c>
      <c r="B34" s="2">
        <f>B27/B2</f>
        <v>6.3337681159420285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121</v>
      </c>
      <c r="C1" s="44" t="s">
        <v>100</v>
      </c>
      <c r="D1" s="44" t="s">
        <v>99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122</v>
      </c>
      <c r="C2" s="15" t="s">
        <v>122</v>
      </c>
      <c r="D2" s="39" t="s">
        <v>100</v>
      </c>
      <c r="E2" s="41" t="s">
        <v>58</v>
      </c>
      <c r="F2" s="15" t="s">
        <v>50</v>
      </c>
      <c r="G2" s="15" t="s">
        <v>123</v>
      </c>
      <c r="H2" s="48" t="s">
        <v>51</v>
      </c>
    </row>
    <row r="3" spans="1:8" ht="12.75">
      <c r="A3" s="30" t="s">
        <v>43</v>
      </c>
      <c r="B3" s="40">
        <f>HRSW!B4</f>
        <v>450.45000000000005</v>
      </c>
      <c r="C3" s="40">
        <f>HRSW!B18</f>
        <v>255.44</v>
      </c>
      <c r="D3" s="16">
        <f>B3-C3</f>
        <v>195.01000000000005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440.16</v>
      </c>
      <c r="C4" s="40">
        <f>Barley!B18</f>
        <v>227.92</v>
      </c>
      <c r="D4" s="16">
        <f aca="true" t="shared" si="2" ref="D4:D11">B4-C4</f>
        <v>212.24000000000004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756.8000000000001</v>
      </c>
      <c r="C5" s="40">
        <f>Corn!B18</f>
        <v>440.65</v>
      </c>
      <c r="D5" s="16">
        <f t="shared" si="2"/>
        <v>316.1500000000001</v>
      </c>
      <c r="E5" s="18">
        <v>900</v>
      </c>
      <c r="F5" s="19">
        <f t="shared" si="0"/>
        <v>681120.0000000001</v>
      </c>
      <c r="G5" s="19">
        <f t="shared" si="1"/>
        <v>396585</v>
      </c>
      <c r="H5" s="31">
        <f t="shared" si="3"/>
        <v>284535.0000000001</v>
      </c>
    </row>
    <row r="6" spans="1:8" ht="12.75">
      <c r="A6" s="30" t="s">
        <v>25</v>
      </c>
      <c r="B6" s="40">
        <f>Soyb!B4</f>
        <v>455.91999999999996</v>
      </c>
      <c r="C6" s="40">
        <f>Soyb!B18</f>
        <v>181.68000000000004</v>
      </c>
      <c r="D6" s="16">
        <f t="shared" si="2"/>
        <v>274.2399999999999</v>
      </c>
      <c r="E6" s="18">
        <v>900</v>
      </c>
      <c r="F6" s="19">
        <f t="shared" si="0"/>
        <v>410327.99999999994</v>
      </c>
      <c r="G6" s="19">
        <f t="shared" si="1"/>
        <v>163512.00000000003</v>
      </c>
      <c r="H6" s="31">
        <f t="shared" si="3"/>
        <v>246815.9999999999</v>
      </c>
    </row>
    <row r="7" spans="1:8" ht="12.75">
      <c r="A7" s="30" t="s">
        <v>64</v>
      </c>
      <c r="B7" s="40">
        <f>Drybean!B4</f>
        <v>707.2</v>
      </c>
      <c r="C7" s="40">
        <f>Drybean!B18</f>
        <v>328.65</v>
      </c>
      <c r="D7" s="16">
        <f t="shared" si="2"/>
        <v>378.55000000000007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496.09999999999997</v>
      </c>
      <c r="C8" s="40">
        <f>Oil_SF!B18</f>
        <v>255.42000000000002</v>
      </c>
      <c r="D8" s="16">
        <f t="shared" si="2"/>
        <v>240.67999999999995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557.92</v>
      </c>
      <c r="C9" s="40">
        <f>Conf_SF!B18</f>
        <v>266.21</v>
      </c>
      <c r="D9" s="16">
        <f t="shared" si="2"/>
        <v>291.71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317</v>
      </c>
      <c r="C10" s="40">
        <f>Oats!B18</f>
        <v>197.77</v>
      </c>
      <c r="D10" s="16">
        <f t="shared" si="2"/>
        <v>119.22999999999999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429.87</v>
      </c>
      <c r="C11" s="40">
        <f>'Wint.Wht'!B18</f>
        <v>246.70000000000002</v>
      </c>
      <c r="D11" s="16">
        <f t="shared" si="2"/>
        <v>183.17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1091448</v>
      </c>
      <c r="G12" s="20">
        <f>SUM(G3:G11)</f>
        <v>560097</v>
      </c>
      <c r="H12" s="33">
        <f>SUM(H3:H11)</f>
        <v>531351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3" t="s">
        <v>42</v>
      </c>
      <c r="D14" s="83"/>
      <c r="E14" s="83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78" t="s">
        <v>28</v>
      </c>
      <c r="B16" s="79"/>
      <c r="C16" s="19">
        <f>F12</f>
        <v>1091448</v>
      </c>
      <c r="D16" s="4"/>
      <c r="E16" s="79" t="s">
        <v>54</v>
      </c>
      <c r="F16" s="79"/>
      <c r="G16" s="19">
        <f>G12</f>
        <v>560097</v>
      </c>
      <c r="H16" s="53"/>
    </row>
    <row r="17" spans="1:8" ht="12.75">
      <c r="A17" s="80" t="s">
        <v>118</v>
      </c>
      <c r="B17" s="81"/>
      <c r="C17" s="18">
        <v>0</v>
      </c>
      <c r="D17" s="54" t="s">
        <v>56</v>
      </c>
      <c r="E17" s="81" t="s">
        <v>101</v>
      </c>
      <c r="F17" s="81"/>
      <c r="G17" s="18">
        <v>51300</v>
      </c>
      <c r="H17" s="55" t="s">
        <v>56</v>
      </c>
    </row>
    <row r="18" spans="1:8" ht="12.75">
      <c r="A18" s="82"/>
      <c r="B18" s="76"/>
      <c r="C18" s="56">
        <v>0</v>
      </c>
      <c r="D18" s="57"/>
      <c r="E18" s="81" t="s">
        <v>53</v>
      </c>
      <c r="F18" s="81"/>
      <c r="G18" s="18">
        <v>246600</v>
      </c>
      <c r="H18" s="58"/>
    </row>
    <row r="19" spans="1:8" ht="12.75">
      <c r="A19" s="82"/>
      <c r="B19" s="76"/>
      <c r="C19" s="56">
        <v>0</v>
      </c>
      <c r="D19" s="4"/>
      <c r="E19" s="81" t="s">
        <v>102</v>
      </c>
      <c r="F19" s="81"/>
      <c r="G19" s="18">
        <v>0</v>
      </c>
      <c r="H19" s="58"/>
    </row>
    <row r="20" spans="1:8" ht="12.75">
      <c r="A20" s="82"/>
      <c r="B20" s="76"/>
      <c r="C20" s="56">
        <v>0</v>
      </c>
      <c r="D20" s="4"/>
      <c r="E20" s="81" t="s">
        <v>55</v>
      </c>
      <c r="F20" s="81"/>
      <c r="G20" s="18">
        <v>0</v>
      </c>
      <c r="H20" s="58"/>
    </row>
    <row r="21" spans="1:8" ht="12.75">
      <c r="A21" s="82"/>
      <c r="B21" s="76"/>
      <c r="C21" s="56">
        <v>0</v>
      </c>
      <c r="D21" s="4"/>
      <c r="E21" s="76" t="s">
        <v>117</v>
      </c>
      <c r="F21" s="76"/>
      <c r="G21" s="59">
        <v>0</v>
      </c>
      <c r="H21" s="58"/>
    </row>
    <row r="22" spans="1:8" ht="12.75">
      <c r="A22" s="82"/>
      <c r="B22" s="76"/>
      <c r="C22" s="56">
        <v>0</v>
      </c>
      <c r="D22" s="4"/>
      <c r="E22" s="76"/>
      <c r="F22" s="76"/>
      <c r="G22" s="59">
        <v>0</v>
      </c>
      <c r="H22" s="58"/>
    </row>
    <row r="23" spans="1:8" ht="12.75">
      <c r="A23" s="82" t="s">
        <v>63</v>
      </c>
      <c r="B23" s="76"/>
      <c r="C23" s="42">
        <v>0</v>
      </c>
      <c r="D23" s="57"/>
      <c r="E23" s="76" t="s">
        <v>62</v>
      </c>
      <c r="F23" s="76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1091448</v>
      </c>
      <c r="D24" s="4"/>
      <c r="E24" s="4" t="s">
        <v>52</v>
      </c>
      <c r="F24" s="4"/>
      <c r="G24" s="28">
        <f>SUM(G16:G23)</f>
        <v>872297</v>
      </c>
      <c r="H24" s="53"/>
    </row>
    <row r="25" spans="1:8" ht="12.75">
      <c r="A25" s="60" t="s">
        <v>103</v>
      </c>
      <c r="B25" s="3"/>
      <c r="C25" s="3"/>
      <c r="D25" s="3"/>
      <c r="E25" s="3"/>
      <c r="F25" s="3"/>
      <c r="G25" s="62">
        <f>C24-G24</f>
        <v>219151</v>
      </c>
      <c r="H25" s="61"/>
    </row>
    <row r="26" ht="12.75">
      <c r="G26" s="6"/>
    </row>
    <row r="27" spans="1:8" ht="12.75">
      <c r="A27" s="67" t="s">
        <v>110</v>
      </c>
      <c r="B27" s="84"/>
      <c r="C27" s="84"/>
      <c r="D27" s="84"/>
      <c r="E27" s="84"/>
      <c r="F27" s="63" t="s">
        <v>104</v>
      </c>
      <c r="G27" s="85"/>
      <c r="H27" s="85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7" t="s">
        <v>105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2.7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2.7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90450</v>
      </c>
      <c r="C40" s="19">
        <f>$E5*Corn!$B8</f>
        <v>33750</v>
      </c>
      <c r="D40" s="19">
        <f>$E5*Corn!$B9</f>
        <v>0</v>
      </c>
      <c r="E40" s="19">
        <f>$E5*Corn!$B10</f>
        <v>0</v>
      </c>
      <c r="F40" s="19">
        <f>$E5*Corn!$B11</f>
        <v>141507</v>
      </c>
      <c r="G40" s="19">
        <f>$E5*Corn!$B12</f>
        <v>10260</v>
      </c>
      <c r="H40" s="19">
        <f>$E5*Corn!$B13</f>
        <v>34848</v>
      </c>
      <c r="I40" s="19">
        <f>$E5*Corn!$B14</f>
        <v>31005.000000000004</v>
      </c>
      <c r="J40" s="19">
        <f>$E5*Corn!$B15</f>
        <v>30960</v>
      </c>
      <c r="K40" s="19">
        <f>$E5*Corn!$B16</f>
        <v>8550</v>
      </c>
      <c r="L40" s="31">
        <f>$E5*Corn!$B17</f>
        <v>15255</v>
      </c>
    </row>
    <row r="41" spans="1:12" ht="12.75">
      <c r="A41" s="30" t="s">
        <v>25</v>
      </c>
      <c r="B41" s="19">
        <f>$E6*Soyb!$B7</f>
        <v>59220</v>
      </c>
      <c r="C41" s="19">
        <f>$E6*Soyb!$B8</f>
        <v>41400</v>
      </c>
      <c r="D41" s="19">
        <f>$E6*Soyb!$B9</f>
        <v>0</v>
      </c>
      <c r="E41" s="19">
        <f>$E6*Soyb!$B10</f>
        <v>3600</v>
      </c>
      <c r="F41" s="19">
        <f>$E6*Soyb!$B11</f>
        <v>4635</v>
      </c>
      <c r="G41" s="19">
        <f>$E6*Soyb!$B12</f>
        <v>5580</v>
      </c>
      <c r="H41" s="19">
        <f>$E6*Soyb!$B13</f>
        <v>20070</v>
      </c>
      <c r="I41" s="19">
        <f>$E6*Soyb!$B14</f>
        <v>20916</v>
      </c>
      <c r="J41" s="19">
        <f>$E6*Soyb!$B15</f>
        <v>0</v>
      </c>
      <c r="K41" s="19">
        <f>$E6*Soyb!$B16</f>
        <v>1800</v>
      </c>
      <c r="L41" s="31">
        <f>$E6*Soyb!$B17</f>
        <v>6291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149670</v>
      </c>
      <c r="C47" s="20">
        <f t="shared" si="4"/>
        <v>75150</v>
      </c>
      <c r="D47" s="20">
        <f t="shared" si="4"/>
        <v>0</v>
      </c>
      <c r="E47" s="20">
        <f t="shared" si="4"/>
        <v>3600</v>
      </c>
      <c r="F47" s="20">
        <f t="shared" si="4"/>
        <v>146142</v>
      </c>
      <c r="G47" s="20">
        <f t="shared" si="4"/>
        <v>15840</v>
      </c>
      <c r="H47" s="20">
        <f t="shared" si="4"/>
        <v>54918</v>
      </c>
      <c r="I47" s="20">
        <f t="shared" si="4"/>
        <v>51921</v>
      </c>
      <c r="J47" s="20">
        <f t="shared" si="4"/>
        <v>30960</v>
      </c>
      <c r="K47" s="20">
        <f t="shared" si="4"/>
        <v>10350</v>
      </c>
      <c r="L47" s="33">
        <f t="shared" si="4"/>
        <v>21546</v>
      </c>
    </row>
    <row r="48" spans="1:12" ht="12.75">
      <c r="A48" s="32" t="s">
        <v>77</v>
      </c>
      <c r="B48" s="20"/>
      <c r="C48" s="33"/>
      <c r="D48" s="34">
        <f>SUM(B47:L47)</f>
        <v>560097</v>
      </c>
      <c r="E48" s="21"/>
      <c r="F48" s="21"/>
      <c r="G48" s="21"/>
      <c r="H48" s="21"/>
      <c r="I48" s="21"/>
      <c r="J48" s="21"/>
      <c r="K48" s="21"/>
      <c r="L48" s="21"/>
    </row>
  </sheetData>
  <sheetProtection sheet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63</v>
      </c>
      <c r="C2" s="68"/>
    </row>
    <row r="3" spans="1:3" ht="12.75">
      <c r="A3" t="s">
        <v>111</v>
      </c>
      <c r="B3" s="12">
        <v>7.15</v>
      </c>
      <c r="C3" s="68"/>
    </row>
    <row r="4" spans="1:3" ht="12.75">
      <c r="A4" t="s">
        <v>28</v>
      </c>
      <c r="B4" s="2">
        <f>B2*B3</f>
        <v>450.45000000000005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30</v>
      </c>
      <c r="C7" s="68"/>
    </row>
    <row r="8" spans="1:3" ht="12.75">
      <c r="A8" s="1" t="s">
        <v>9</v>
      </c>
      <c r="B8" s="11">
        <v>21.7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 t="s">
        <v>119</v>
      </c>
    </row>
    <row r="11" spans="1:3" ht="12.75">
      <c r="A11" s="1" t="s">
        <v>12</v>
      </c>
      <c r="B11" s="11">
        <v>108.54</v>
      </c>
      <c r="C11" s="68"/>
    </row>
    <row r="12" spans="1:3" ht="12.75">
      <c r="A12" s="1" t="s">
        <v>11</v>
      </c>
      <c r="B12" s="11">
        <v>5.3</v>
      </c>
      <c r="C12" s="68"/>
    </row>
    <row r="13" spans="1:3" ht="12.75">
      <c r="A13" s="1" t="s">
        <v>13</v>
      </c>
      <c r="B13" s="11">
        <v>26.95</v>
      </c>
      <c r="C13" s="68"/>
    </row>
    <row r="14" spans="1:3" ht="12.75">
      <c r="A14" s="1" t="s">
        <v>14</v>
      </c>
      <c r="B14" s="11">
        <v>25.13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9.82</v>
      </c>
      <c r="C17" s="68"/>
    </row>
    <row r="18" spans="1:3" ht="12.75">
      <c r="A18" t="s">
        <v>2</v>
      </c>
      <c r="B18" s="2">
        <f>SUM(B7:B17)</f>
        <v>255.44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10.88</v>
      </c>
      <c r="C21" s="68"/>
    </row>
    <row r="22" spans="1:3" ht="12.75">
      <c r="A22" s="1" t="s">
        <v>19</v>
      </c>
      <c r="B22" s="7">
        <v>29.86</v>
      </c>
      <c r="C22" s="68"/>
    </row>
    <row r="23" spans="1:3" ht="12.75">
      <c r="A23" s="1" t="s">
        <v>20</v>
      </c>
      <c r="B23" s="7">
        <v>15.47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193.21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448.65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2">
        <f>B4-B27</f>
        <v>1.8000000000000682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4.054603174603175</v>
      </c>
      <c r="C32" s="68"/>
    </row>
    <row r="33" spans="1:3" ht="12.75">
      <c r="A33" t="s">
        <v>23</v>
      </c>
      <c r="B33" s="2">
        <f>B25/B2</f>
        <v>3.066825396825397</v>
      </c>
      <c r="C33" s="68"/>
    </row>
    <row r="34" spans="1:3" ht="12.75">
      <c r="A34" t="s">
        <v>27</v>
      </c>
      <c r="B34" s="2">
        <f>B27/B2</f>
        <v>7.121428571428571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84</v>
      </c>
      <c r="C2" s="68"/>
    </row>
    <row r="3" spans="1:3" ht="12.75">
      <c r="A3" t="s">
        <v>111</v>
      </c>
      <c r="B3" s="12">
        <v>5.24</v>
      </c>
      <c r="C3" s="71" t="s">
        <v>125</v>
      </c>
    </row>
    <row r="4" spans="1:3" ht="12.75">
      <c r="A4" t="s">
        <v>28</v>
      </c>
      <c r="B4" s="2">
        <f>B2*B3</f>
        <v>440.16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24</v>
      </c>
      <c r="C7" s="68"/>
    </row>
    <row r="8" spans="1:3" ht="12.75">
      <c r="A8" s="1" t="s">
        <v>9</v>
      </c>
      <c r="B8" s="11">
        <v>22.7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86.56</v>
      </c>
      <c r="C11" s="68"/>
    </row>
    <row r="12" spans="1:3" ht="12.75">
      <c r="A12" s="1" t="s">
        <v>11</v>
      </c>
      <c r="B12" s="11">
        <v>4</v>
      </c>
      <c r="C12" s="68"/>
    </row>
    <row r="13" spans="1:3" ht="12.75">
      <c r="A13" s="1" t="s">
        <v>13</v>
      </c>
      <c r="B13" s="11">
        <v>28.39</v>
      </c>
      <c r="C13" s="68"/>
    </row>
    <row r="14" spans="1:3" ht="12.75">
      <c r="A14" s="1" t="s">
        <v>14</v>
      </c>
      <c r="B14" s="11">
        <v>25.5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8.77</v>
      </c>
      <c r="C17" s="68"/>
    </row>
    <row r="18" spans="1:3" ht="12.75">
      <c r="A18" t="s">
        <v>2</v>
      </c>
      <c r="B18" s="2">
        <f>SUM(B7:B17)</f>
        <v>227.92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11.25</v>
      </c>
      <c r="C21" s="68"/>
    </row>
    <row r="22" spans="1:3" ht="12.75">
      <c r="A22" s="1" t="s">
        <v>19</v>
      </c>
      <c r="B22" s="7">
        <v>31.01</v>
      </c>
      <c r="C22" s="68"/>
    </row>
    <row r="23" spans="1:3" ht="12.75">
      <c r="A23" s="1" t="s">
        <v>20</v>
      </c>
      <c r="B23" s="7">
        <v>15.9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195.16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423.08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17.08000000000004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2.7133333333333334</v>
      </c>
      <c r="C32" s="68"/>
    </row>
    <row r="33" spans="1:3" ht="12.75">
      <c r="A33" t="s">
        <v>23</v>
      </c>
      <c r="B33" s="2">
        <f>B25/B2</f>
        <v>2.3233333333333333</v>
      </c>
      <c r="C33" s="68"/>
    </row>
    <row r="34" spans="1:3" ht="12.75">
      <c r="A34" t="s">
        <v>27</v>
      </c>
      <c r="B34" s="2">
        <f>B27/B2</f>
        <v>5.036666666666666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172</v>
      </c>
      <c r="C2" s="68"/>
    </row>
    <row r="3" spans="1:3" ht="12.75">
      <c r="A3" t="s">
        <v>111</v>
      </c>
      <c r="B3" s="12">
        <v>4.4</v>
      </c>
      <c r="C3" s="68"/>
    </row>
    <row r="4" spans="1:3" ht="12.75">
      <c r="A4" t="s">
        <v>28</v>
      </c>
      <c r="B4" s="2">
        <f>B2*B3</f>
        <v>756.8000000000001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100.5</v>
      </c>
      <c r="C7" s="68"/>
    </row>
    <row r="8" spans="1:3" ht="12.75">
      <c r="A8" s="1" t="s">
        <v>9</v>
      </c>
      <c r="B8" s="11">
        <v>37.5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157.23</v>
      </c>
      <c r="C11" s="68"/>
    </row>
    <row r="12" spans="1:3" ht="12.75">
      <c r="A12" s="1" t="s">
        <v>11</v>
      </c>
      <c r="B12" s="11">
        <v>11.4</v>
      </c>
      <c r="C12" s="68"/>
    </row>
    <row r="13" spans="1:3" ht="12.75">
      <c r="A13" s="1" t="s">
        <v>13</v>
      </c>
      <c r="B13" s="11">
        <v>38.72</v>
      </c>
      <c r="C13" s="68"/>
    </row>
    <row r="14" spans="1:3" ht="12.75">
      <c r="A14" s="1" t="s">
        <v>14</v>
      </c>
      <c r="B14" s="11">
        <v>34.45</v>
      </c>
      <c r="C14" s="68"/>
    </row>
    <row r="15" spans="1:3" ht="12.75">
      <c r="A15" s="1" t="s">
        <v>15</v>
      </c>
      <c r="B15" s="11">
        <v>34.4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16.95</v>
      </c>
      <c r="C17" s="68"/>
    </row>
    <row r="18" spans="1:3" ht="12.75">
      <c r="A18" t="s">
        <v>2</v>
      </c>
      <c r="B18" s="2">
        <f>SUM(B7:B17)</f>
        <v>440.65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14.79</v>
      </c>
      <c r="C21" s="68"/>
    </row>
    <row r="22" spans="1:3" ht="12.75">
      <c r="A22" s="1" t="s">
        <v>19</v>
      </c>
      <c r="B22" s="7">
        <v>48.16</v>
      </c>
      <c r="C22" s="68"/>
    </row>
    <row r="23" spans="1:3" ht="12.75">
      <c r="A23" s="1" t="s">
        <v>20</v>
      </c>
      <c r="B23" s="7">
        <v>24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223.95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664.5999999999999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92.20000000000016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2.561918604651163</v>
      </c>
      <c r="C32" s="68"/>
    </row>
    <row r="33" spans="1:3" ht="12.75">
      <c r="A33" t="s">
        <v>23</v>
      </c>
      <c r="B33" s="2">
        <f>B25/B2</f>
        <v>1.3020348837209301</v>
      </c>
      <c r="C33" s="68"/>
    </row>
    <row r="34" spans="1:3" ht="12.75">
      <c r="A34" t="s">
        <v>27</v>
      </c>
      <c r="B34" s="2">
        <f>B27/B2</f>
        <v>3.8639534883720925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41</v>
      </c>
      <c r="C2" s="68"/>
    </row>
    <row r="3" spans="1:3" ht="12.75">
      <c r="A3" t="s">
        <v>111</v>
      </c>
      <c r="B3" s="12">
        <v>11.12</v>
      </c>
      <c r="C3" s="68"/>
    </row>
    <row r="4" spans="1:3" ht="12.75">
      <c r="A4" t="s">
        <v>28</v>
      </c>
      <c r="B4" s="2">
        <f>B2*B3</f>
        <v>455.91999999999996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113</v>
      </c>
    </row>
    <row r="8" spans="1:3" ht="12.75">
      <c r="A8" s="1" t="s">
        <v>9</v>
      </c>
      <c r="B8" s="11">
        <v>46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107</v>
      </c>
    </row>
    <row r="11" spans="1:3" ht="12.75">
      <c r="A11" s="1" t="s">
        <v>12</v>
      </c>
      <c r="B11" s="11">
        <v>5.15</v>
      </c>
      <c r="C11" s="68"/>
    </row>
    <row r="12" spans="1:3" ht="12.75">
      <c r="A12" s="1" t="s">
        <v>11</v>
      </c>
      <c r="B12" s="11">
        <v>6.2</v>
      </c>
      <c r="C12" s="68"/>
    </row>
    <row r="13" spans="1:3" ht="12.75">
      <c r="A13" s="1" t="s">
        <v>13</v>
      </c>
      <c r="B13" s="11">
        <v>22.3</v>
      </c>
      <c r="C13" s="68"/>
    </row>
    <row r="14" spans="1:3" ht="12.75">
      <c r="A14" s="1" t="s">
        <v>14</v>
      </c>
      <c r="B14" s="11">
        <v>23.24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2</v>
      </c>
      <c r="C16" s="68"/>
    </row>
    <row r="17" spans="1:3" ht="12.75">
      <c r="A17" s="1" t="s">
        <v>17</v>
      </c>
      <c r="B17" s="12">
        <v>6.99</v>
      </c>
      <c r="C17" s="68"/>
    </row>
    <row r="18" spans="1:3" ht="12.75">
      <c r="A18" t="s">
        <v>2</v>
      </c>
      <c r="B18" s="2">
        <f>SUM(B7:B17)</f>
        <v>181.68000000000004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10.24</v>
      </c>
      <c r="C21" s="68"/>
    </row>
    <row r="22" spans="1:3" ht="12.75">
      <c r="A22" s="1" t="s">
        <v>19</v>
      </c>
      <c r="B22" s="7">
        <v>27.88</v>
      </c>
      <c r="C22" s="68"/>
    </row>
    <row r="23" spans="1:3" ht="12.75">
      <c r="A23" s="1" t="s">
        <v>20</v>
      </c>
      <c r="B23" s="7">
        <v>14.24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189.36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371.0400000000001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84.87999999999988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4.431219512195123</v>
      </c>
      <c r="C32" s="68"/>
    </row>
    <row r="33" spans="1:3" ht="12.75">
      <c r="A33" t="s">
        <v>23</v>
      </c>
      <c r="B33" s="2">
        <f>B25/B2</f>
        <v>4.618536585365854</v>
      </c>
      <c r="C33" s="68"/>
    </row>
    <row r="34" spans="1:3" ht="12.75">
      <c r="A34" t="s">
        <v>27</v>
      </c>
      <c r="B34" s="2">
        <f>B27/B2</f>
        <v>9.049756097560978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2080</v>
      </c>
      <c r="C2" s="68"/>
    </row>
    <row r="3" spans="1:3" ht="12.75">
      <c r="A3" t="s">
        <v>111</v>
      </c>
      <c r="B3" s="10">
        <v>0.34</v>
      </c>
      <c r="C3" s="68"/>
    </row>
    <row r="4" spans="1:3" ht="12.75">
      <c r="A4" t="s">
        <v>28</v>
      </c>
      <c r="B4" s="2">
        <f>B2*B3</f>
        <v>707.2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86.63</v>
      </c>
      <c r="C7" s="71"/>
    </row>
    <row r="8" spans="1:3" ht="12.75">
      <c r="A8" s="1" t="s">
        <v>9</v>
      </c>
      <c r="B8" s="11">
        <v>54.7</v>
      </c>
      <c r="C8" s="68"/>
    </row>
    <row r="9" spans="1:3" ht="12.75">
      <c r="A9" s="1" t="s">
        <v>24</v>
      </c>
      <c r="B9" s="11">
        <v>20</v>
      </c>
      <c r="C9" s="68" t="s">
        <v>120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68.85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24.86</v>
      </c>
      <c r="C13" s="68"/>
    </row>
    <row r="14" spans="1:3" ht="12.75">
      <c r="A14" s="1" t="s">
        <v>14</v>
      </c>
      <c r="B14" s="11">
        <v>26.47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19</v>
      </c>
      <c r="C16" s="68"/>
    </row>
    <row r="17" spans="1:3" ht="12.75">
      <c r="A17" s="1" t="s">
        <v>17</v>
      </c>
      <c r="B17" s="12">
        <v>12.64</v>
      </c>
      <c r="C17" s="68"/>
    </row>
    <row r="18" spans="1:3" ht="12.75">
      <c r="A18" t="s">
        <v>2</v>
      </c>
      <c r="B18" s="2">
        <f>SUM(B7:B17)</f>
        <v>328.65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10.93</v>
      </c>
      <c r="C21" s="68"/>
    </row>
    <row r="22" spans="1:3" ht="12.75">
      <c r="A22" s="1" t="s">
        <v>19</v>
      </c>
      <c r="B22" s="7">
        <v>32.26</v>
      </c>
      <c r="C22" s="68"/>
    </row>
    <row r="23" spans="1:3" ht="12.75">
      <c r="A23" s="1" t="s">
        <v>20</v>
      </c>
      <c r="B23" s="7">
        <v>16.48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196.67000000000002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525.3199999999999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181.8800000000001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0.15800480769230768</v>
      </c>
      <c r="C32" s="68"/>
    </row>
    <row r="33" spans="1:3" ht="12.75">
      <c r="A33" t="s">
        <v>23</v>
      </c>
      <c r="B33" s="13">
        <f>B25/B2</f>
        <v>0.09455288461538462</v>
      </c>
      <c r="C33" s="68"/>
    </row>
    <row r="34" spans="1:3" ht="12.75">
      <c r="A34" t="s">
        <v>27</v>
      </c>
      <c r="B34" s="13">
        <f>B27/B2</f>
        <v>0.25255769230769226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2420</v>
      </c>
      <c r="C2" s="68"/>
    </row>
    <row r="3" spans="1:3" ht="12.75">
      <c r="A3" t="s">
        <v>111</v>
      </c>
      <c r="B3" s="10">
        <v>0.205</v>
      </c>
      <c r="C3" s="68"/>
    </row>
    <row r="4" spans="1:3" ht="12.75">
      <c r="A4" t="s">
        <v>28</v>
      </c>
      <c r="B4" s="2">
        <f>B2*B3</f>
        <v>496.09999999999997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41.04</v>
      </c>
      <c r="C7" s="71"/>
    </row>
    <row r="8" spans="1:3" ht="12.75">
      <c r="A8" s="1" t="s">
        <v>9</v>
      </c>
      <c r="B8" s="11">
        <v>28.6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5</v>
      </c>
      <c r="C10" s="68" t="s">
        <v>108</v>
      </c>
    </row>
    <row r="11" spans="1:3" ht="12.75">
      <c r="A11" s="1" t="s">
        <v>12</v>
      </c>
      <c r="B11" s="11">
        <v>80.43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26.99</v>
      </c>
      <c r="C13" s="68"/>
    </row>
    <row r="14" spans="1:3" ht="12.75">
      <c r="A14" s="1" t="s">
        <v>14</v>
      </c>
      <c r="B14" s="11">
        <v>24.36</v>
      </c>
      <c r="C14" s="68"/>
    </row>
    <row r="15" spans="1:3" ht="12.75">
      <c r="A15" s="1" t="s">
        <v>15</v>
      </c>
      <c r="B15" s="11">
        <v>9.68</v>
      </c>
      <c r="C15" s="68"/>
    </row>
    <row r="16" spans="1:3" ht="12.75">
      <c r="A16" s="1" t="s">
        <v>16</v>
      </c>
      <c r="B16" s="11">
        <v>19</v>
      </c>
      <c r="C16" s="68"/>
    </row>
    <row r="17" spans="1:3" ht="12.75">
      <c r="A17" s="1" t="s">
        <v>17</v>
      </c>
      <c r="B17" s="12">
        <v>9.82</v>
      </c>
      <c r="C17" s="68"/>
    </row>
    <row r="18" spans="1:3" ht="12.75">
      <c r="A18" t="s">
        <v>2</v>
      </c>
      <c r="B18" s="2">
        <f>SUM(B7:B17)</f>
        <v>255.42000000000002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11.69</v>
      </c>
      <c r="C21" s="68"/>
    </row>
    <row r="22" spans="1:3" ht="12.75">
      <c r="A22" s="1" t="s">
        <v>19</v>
      </c>
      <c r="B22" s="7">
        <v>32.96</v>
      </c>
      <c r="C22" s="68"/>
    </row>
    <row r="23" spans="1:3" ht="12.75">
      <c r="A23" s="1" t="s">
        <v>20</v>
      </c>
      <c r="B23" s="7">
        <v>17.49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199.14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454.56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41.539999999999964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0.10554545454545455</v>
      </c>
      <c r="C32" s="68"/>
    </row>
    <row r="33" spans="1:3" ht="12.75">
      <c r="A33" t="s">
        <v>23</v>
      </c>
      <c r="B33" s="13">
        <f>B25/B2</f>
        <v>0.08228925619834711</v>
      </c>
      <c r="C33" s="68"/>
    </row>
    <row r="34" spans="1:3" ht="12.75">
      <c r="A34" t="s">
        <v>27</v>
      </c>
      <c r="B34" s="13">
        <f>B27/B2</f>
        <v>0.18783471074380165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1760</v>
      </c>
      <c r="C2" s="68"/>
    </row>
    <row r="3" spans="1:3" ht="12.75">
      <c r="A3" t="s">
        <v>111</v>
      </c>
      <c r="B3" s="10">
        <v>0.317</v>
      </c>
      <c r="C3" s="68"/>
    </row>
    <row r="4" spans="1:3" ht="12.75">
      <c r="A4" t="s">
        <v>28</v>
      </c>
      <c r="B4" s="2">
        <f>B2*B3</f>
        <v>557.92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60.4</v>
      </c>
      <c r="C7" s="71"/>
    </row>
    <row r="8" spans="1:3" ht="12.75">
      <c r="A8" s="1" t="s">
        <v>9</v>
      </c>
      <c r="B8" s="11">
        <v>31.6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10</v>
      </c>
      <c r="C10" s="68" t="s">
        <v>109</v>
      </c>
    </row>
    <row r="11" spans="1:3" ht="12.75">
      <c r="A11" s="1" t="s">
        <v>12</v>
      </c>
      <c r="B11" s="11">
        <v>53.87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25.36</v>
      </c>
      <c r="C13" s="68"/>
    </row>
    <row r="14" spans="1:3" ht="12.75">
      <c r="A14" s="1" t="s">
        <v>14</v>
      </c>
      <c r="B14" s="11">
        <v>23.7</v>
      </c>
      <c r="C14" s="68"/>
    </row>
    <row r="15" spans="1:3" ht="12.75">
      <c r="A15" s="1" t="s">
        <v>15</v>
      </c>
      <c r="B15" s="11">
        <v>7.04</v>
      </c>
      <c r="C15" s="68"/>
    </row>
    <row r="16" spans="1:3" ht="12.75">
      <c r="A16" s="1" t="s">
        <v>16</v>
      </c>
      <c r="B16" s="11">
        <v>28.5</v>
      </c>
      <c r="C16" s="68"/>
    </row>
    <row r="17" spans="1:3" ht="12.75">
      <c r="A17" s="1" t="s">
        <v>17</v>
      </c>
      <c r="B17" s="12">
        <v>10.24</v>
      </c>
      <c r="C17" s="68"/>
    </row>
    <row r="18" spans="1:3" ht="12.75">
      <c r="A18" t="s">
        <v>2</v>
      </c>
      <c r="B18" s="2">
        <f>SUM(B7:B17)</f>
        <v>266.21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11.28</v>
      </c>
      <c r="C21" s="68"/>
    </row>
    <row r="22" spans="1:3" ht="12.75">
      <c r="A22" s="1" t="s">
        <v>19</v>
      </c>
      <c r="B22" s="7">
        <v>31.57</v>
      </c>
      <c r="C22" s="68"/>
    </row>
    <row r="23" spans="1:3" ht="12.75">
      <c r="A23" s="1" t="s">
        <v>20</v>
      </c>
      <c r="B23" s="7">
        <v>16.89</v>
      </c>
      <c r="C23" s="68"/>
    </row>
    <row r="24" spans="1:3" ht="12.75">
      <c r="A24" s="1" t="s">
        <v>21</v>
      </c>
      <c r="B24" s="8">
        <v>137</v>
      </c>
      <c r="C24" s="68"/>
    </row>
    <row r="25" spans="1:3" ht="12.75">
      <c r="A25" t="s">
        <v>4</v>
      </c>
      <c r="B25" s="2">
        <f>SUM(B21:B24)</f>
        <v>196.74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462.95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94.96999999999997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0.1512556818181818</v>
      </c>
      <c r="C32" s="68"/>
    </row>
    <row r="33" spans="1:3" ht="12.75">
      <c r="A33" t="s">
        <v>23</v>
      </c>
      <c r="B33" s="13">
        <f>B25/B2</f>
        <v>0.11178409090909092</v>
      </c>
      <c r="C33" s="68"/>
    </row>
    <row r="34" spans="1:3" ht="12.75">
      <c r="A34" t="s">
        <v>27</v>
      </c>
      <c r="B34" s="13">
        <f>B27/B2</f>
        <v>0.26303977272727275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Haakenson, Paulann</cp:lastModifiedBy>
  <cp:lastPrinted>2009-12-11T19:41:55Z</cp:lastPrinted>
  <dcterms:created xsi:type="dcterms:W3CDTF">2005-01-10T15:34:54Z</dcterms:created>
  <dcterms:modified xsi:type="dcterms:W3CDTF">2024-02-02T19:08:37Z</dcterms:modified>
  <cp:category/>
  <cp:version/>
  <cp:contentType/>
  <cp:contentStatus/>
</cp:coreProperties>
</file>