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1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<sst xmlns="http://schemas.openxmlformats.org/spreadsheetml/2006/main" count="571" uniqueCount="144">
  <si>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</si>
  <si>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</si>
  <si>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</si>
  <si>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</si>
  <si>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</si>
  <si>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</si>
  <si>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</si>
  <si>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</si>
  <si>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</si>
  <si>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</si>
  <si>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</si>
  <si>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</si>
  <si>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</si>
  <si>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</si>
  <si>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</si>
  <si>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</si>
  <si>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</si>
  <si>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</si>
  <si>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</si>
  <si>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</si>
  <si>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</si>
  <si>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</si>
  <si>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</si>
  <si>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</si>
  <si>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</si>
  <si>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</si>
  <si>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</si>
  <si>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</si>
  <si>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</si>
  <si>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</si>
  <si>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</si>
  <si>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</si>
  <si>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</si>
  <si>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</si>
  <si>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</si>
  <si>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</si>
  <si>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</si>
  <si>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</si>
  <si>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</si>
  <si>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</si>
  <si>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</si>
  <si>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</si>
  <si>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</si>
  <si>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</si>
  <si>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</si>
  <si>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</si>
  <si>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</si>
  <si>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</si>
  <si>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</si>
  <si>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</si>
  <si>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</si>
  <si>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</si>
  <si>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</si>
  <si>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</si>
  <si>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</si>
  <si>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</si>
  <si>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</si>
  <si>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</si>
  <si>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</si>
  <si>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</si>
  <si>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</si>
  <si>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</si>
  <si>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</si>
  <si>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</si>
  <si>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</si>
  <si>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</si>
  <si>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</si>
  <si>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</si>
  <si>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</si>
  <si>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</si>
  <si>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</si>
  <si>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</si>
  <si>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</si>
  <si>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</si>
  <si>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</si>
  <si>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</si>
  <si>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</si>
  <si>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</si>
  <si>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</si>
  <si>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</si>
  <si>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</si>
  <si>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</si>
  <si>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</si>
  <si>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</si>
  <si>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</si>
  <si>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</si>
  <si>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</si>
  <si>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</si>
  <si>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</si>
  <si>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</si>
  <si>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</si>
  <si>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</si>
  <si>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</si>
  <si>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</si>
  <si>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</si>
  <si>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</si>
  <si>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</si>
  <si>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</si>
  <si>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</si>
  <si>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</si>
  <si>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</si>
  <si>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</si>
  <si>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</si>
  <si>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</si>
  <si>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</si>
  <si>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</si>
  <si>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</si>
  <si>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</si>
  <si>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</si>
  <si>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</si>
  <si>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</si>
  <si>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</si>
  <si>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</si>
  <si>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</si>
  <si>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</si>
  <si>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</si>
  <si>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</si>
  <si>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</si>
  <si>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</si>
  <si>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</si>
  <si>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</si>
  <si>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</si>
  <si>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</si>
  <si>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</si>
  <si>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</si>
  <si>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</si>
  <si>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</si>
  <si>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</si>
  <si>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</si>
  <si>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</si>
  <si>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</si>
  <si>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</si>
  <si>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</si>
  <si>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</si>
  <si>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</si>
  <si>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</si>
  <si>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</si>
  <si>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mold. A second treatment may be needed.</t>
  </si>
  <si>
    <t>Mkt Rev.</t>
  </si>
  <si>
    <t>per Acre</t>
  </si>
  <si>
    <t xml:space="preserve">Dir. Costs </t>
  </si>
  <si>
    <t>Developed by: Ronald Haugen, NDSU Extension Service</t>
  </si>
  <si>
    <t>Malt price, feed quality est. is $3.75</t>
  </si>
  <si>
    <t>North Dakota 2024 Projected Crop Budgets - North Red River Valley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</si>
</sst>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133350</xdr:rowOff>
    </xdr:from>
    <xdr:to>
      <xdr:col>10</xdr:col>
      <xdr:colOff>190500</xdr:colOff>
      <xdr:row>57</xdr:row>
      <xdr:rowOff>104775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292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2" sqref="A2:J2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143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5" t="s">
        <v>141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6" t="s">
        <v>93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94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95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96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97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133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134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98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6" t="s">
        <v>99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108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7" t="s">
        <v>131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100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109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116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110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101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102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111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6" t="s">
        <v>103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104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105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106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107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92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1460</v>
      </c>
      <c r="C2" s="68"/>
    </row>
    <row r="3" spans="1:3" ht="12.75">
      <c r="A3" t="s">
        <v>125</v>
      </c>
      <c r="B3" s="10">
        <v>0.313</v>
      </c>
      <c r="C3" s="68"/>
    </row>
    <row r="4" spans="1:3" ht="12.75">
      <c r="A4" t="s">
        <v>28</v>
      </c>
      <c r="B4" s="2">
        <f>B2*B3</f>
        <v>456.98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60.4</v>
      </c>
      <c r="C7" s="69"/>
    </row>
    <row r="8" spans="1:3" ht="12.75">
      <c r="A8" s="1" t="s">
        <v>9</v>
      </c>
      <c r="B8" s="11">
        <v>31.6</v>
      </c>
      <c r="C8" s="68"/>
    </row>
    <row r="9" spans="1:3" ht="12.75">
      <c r="A9" s="1" t="s">
        <v>24</v>
      </c>
      <c r="B9" s="11">
        <v>0</v>
      </c>
      <c r="C9" s="68" t="s">
        <v>127</v>
      </c>
    </row>
    <row r="10" spans="1:3" ht="12.75">
      <c r="A10" s="1" t="s">
        <v>10</v>
      </c>
      <c r="B10" s="11">
        <v>10</v>
      </c>
      <c r="C10" s="68" t="s">
        <v>121</v>
      </c>
    </row>
    <row r="11" spans="1:3" ht="12.75">
      <c r="A11" s="1" t="s">
        <v>12</v>
      </c>
      <c r="B11" s="11">
        <v>37.03</v>
      </c>
      <c r="C11" s="68"/>
    </row>
    <row r="12" spans="1:3" ht="12.75">
      <c r="A12" s="1" t="s">
        <v>11</v>
      </c>
      <c r="B12" s="11">
        <v>18</v>
      </c>
      <c r="C12" s="68"/>
    </row>
    <row r="13" spans="1:3" ht="12.75">
      <c r="A13" s="1" t="s">
        <v>13</v>
      </c>
      <c r="B13" s="11">
        <v>24.61</v>
      </c>
      <c r="C13" s="68"/>
    </row>
    <row r="14" spans="1:3" ht="12.75">
      <c r="A14" s="1" t="s">
        <v>14</v>
      </c>
      <c r="B14" s="11">
        <v>23.39</v>
      </c>
      <c r="C14" s="68"/>
    </row>
    <row r="15" spans="1:3" ht="12.75">
      <c r="A15" s="1" t="s">
        <v>15</v>
      </c>
      <c r="B15" s="11">
        <v>5.84</v>
      </c>
      <c r="C15" s="68"/>
    </row>
    <row r="16" spans="1:3" ht="12.75">
      <c r="A16" s="1" t="s">
        <v>16</v>
      </c>
      <c r="B16" s="11">
        <v>28.5</v>
      </c>
      <c r="C16" s="68"/>
    </row>
    <row r="17" spans="1:3" ht="12.75">
      <c r="A17" s="1" t="s">
        <v>17</v>
      </c>
      <c r="B17" s="12">
        <v>9.57</v>
      </c>
      <c r="C17" s="68"/>
    </row>
    <row r="18" spans="1:3" ht="12.75">
      <c r="A18" t="s">
        <v>2</v>
      </c>
      <c r="B18" s="2">
        <f>SUM(B7:B17)</f>
        <v>248.93999999999997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11.09</v>
      </c>
      <c r="C21" s="68"/>
    </row>
    <row r="22" spans="1:3" ht="12.75">
      <c r="A22" s="1" t="s">
        <v>19</v>
      </c>
      <c r="B22" s="7">
        <v>30.94</v>
      </c>
      <c r="C22" s="68"/>
    </row>
    <row r="23" spans="1:3" ht="12.75">
      <c r="A23" s="1" t="s">
        <v>20</v>
      </c>
      <c r="B23" s="7">
        <v>16.62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154.65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403.59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53.39000000000004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0.17050684931506846</v>
      </c>
      <c r="C32" s="68"/>
    </row>
    <row r="33" spans="1:3" ht="12.75">
      <c r="A33" t="s">
        <v>23</v>
      </c>
      <c r="B33" s="13">
        <f>B25/B2</f>
        <v>0.10592465753424658</v>
      </c>
      <c r="C33" s="68"/>
    </row>
    <row r="34" spans="1:3" ht="12.75">
      <c r="A34" t="s">
        <v>27</v>
      </c>
      <c r="B34" s="13">
        <f>B27/B2</f>
        <v>0.27643150684931506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1960</v>
      </c>
      <c r="C2" s="68"/>
    </row>
    <row r="3" spans="1:3" ht="12.75">
      <c r="A3" t="s">
        <v>125</v>
      </c>
      <c r="B3" s="10">
        <v>0.207</v>
      </c>
      <c r="C3" s="68"/>
    </row>
    <row r="4" spans="1:3" ht="12.75">
      <c r="A4" t="s">
        <v>28</v>
      </c>
      <c r="B4" s="2">
        <f>B2*B3</f>
        <v>405.71999999999997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79</v>
      </c>
      <c r="C7" s="68"/>
    </row>
    <row r="8" spans="1:3" ht="12.75">
      <c r="A8" s="1" t="s">
        <v>9</v>
      </c>
      <c r="B8" s="11">
        <v>15.6</v>
      </c>
      <c r="C8" s="68"/>
    </row>
    <row r="9" spans="1:3" ht="12.75">
      <c r="A9" s="1" t="s">
        <v>24</v>
      </c>
      <c r="B9" s="11">
        <v>0</v>
      </c>
      <c r="C9" s="68" t="s">
        <v>122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98.85</v>
      </c>
      <c r="C11" s="68"/>
    </row>
    <row r="12" spans="1:3" ht="12.75">
      <c r="A12" s="1" t="s">
        <v>11</v>
      </c>
      <c r="B12" s="11">
        <v>10.5</v>
      </c>
      <c r="C12" s="68"/>
    </row>
    <row r="13" spans="1:3" ht="12.75">
      <c r="A13" s="1" t="s">
        <v>13</v>
      </c>
      <c r="B13" s="11">
        <v>22.37</v>
      </c>
      <c r="C13" s="68"/>
    </row>
    <row r="14" spans="1:3" ht="12.75">
      <c r="A14" s="1" t="s">
        <v>14</v>
      </c>
      <c r="B14" s="11">
        <v>22.51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10.33</v>
      </c>
      <c r="C17" s="68"/>
    </row>
    <row r="18" spans="1:3" ht="12.75">
      <c r="A18" t="s">
        <v>2</v>
      </c>
      <c r="B18" s="2">
        <f>SUM(B7:B17)</f>
        <v>268.65999999999997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9.93</v>
      </c>
      <c r="C21" s="68"/>
    </row>
    <row r="22" spans="1:3" ht="12.75">
      <c r="A22" s="1" t="s">
        <v>19</v>
      </c>
      <c r="B22" s="7">
        <v>27.34</v>
      </c>
      <c r="C22" s="68"/>
    </row>
    <row r="23" spans="1:3" ht="12.75">
      <c r="A23" s="1" t="s">
        <v>20</v>
      </c>
      <c r="B23" s="7">
        <v>13.47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146.74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415.4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-9.680000000000007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0.13707142857142857</v>
      </c>
      <c r="C32" s="68"/>
    </row>
    <row r="33" spans="1:3" ht="12.75">
      <c r="A33" t="s">
        <v>23</v>
      </c>
      <c r="B33" s="13">
        <f>B25/B2</f>
        <v>0.07486734693877552</v>
      </c>
      <c r="C33" s="68"/>
    </row>
    <row r="34" spans="1:3" ht="12.75">
      <c r="A34" t="s">
        <v>27</v>
      </c>
      <c r="B34" s="13">
        <f>B27/B2</f>
        <v>0.21193877551020407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23</v>
      </c>
      <c r="C2" s="68"/>
    </row>
    <row r="3" spans="1:3" ht="12.75">
      <c r="A3" t="s">
        <v>125</v>
      </c>
      <c r="B3" s="10">
        <v>11.37</v>
      </c>
      <c r="C3" s="68"/>
    </row>
    <row r="4" spans="1:3" ht="12.75">
      <c r="A4" t="s">
        <v>28</v>
      </c>
      <c r="B4" s="2">
        <f>B2*B3</f>
        <v>261.51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</v>
      </c>
      <c r="C7" s="68"/>
    </row>
    <row r="8" spans="1:3" ht="12.75">
      <c r="A8" s="1" t="s">
        <v>9</v>
      </c>
      <c r="B8" s="11">
        <v>27.1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32.46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25.3</v>
      </c>
      <c r="C13" s="68"/>
    </row>
    <row r="14" spans="1:3" ht="12.75">
      <c r="A14" s="1" t="s">
        <v>14</v>
      </c>
      <c r="B14" s="11">
        <v>25.48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2</v>
      </c>
      <c r="C16" s="68"/>
    </row>
    <row r="17" spans="1:3" ht="12.75">
      <c r="A17" s="1" t="s">
        <v>17</v>
      </c>
      <c r="B17" s="12">
        <v>5.89</v>
      </c>
      <c r="C17" s="68"/>
    </row>
    <row r="18" spans="1:3" ht="12.75">
      <c r="A18" t="s">
        <v>2</v>
      </c>
      <c r="B18" s="2">
        <f>SUM(B7:B17)</f>
        <v>153.23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10.45</v>
      </c>
      <c r="C21" s="68"/>
    </row>
    <row r="22" spans="1:3" ht="12.75">
      <c r="A22" s="1" t="s">
        <v>19</v>
      </c>
      <c r="B22" s="7">
        <v>29.39</v>
      </c>
      <c r="C22" s="68"/>
    </row>
    <row r="23" spans="1:3" ht="12.75">
      <c r="A23" s="1" t="s">
        <v>20</v>
      </c>
      <c r="B23" s="7">
        <v>15.44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151.28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304.51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-43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6.662173913043477</v>
      </c>
      <c r="C32" s="68"/>
    </row>
    <row r="33" spans="1:3" ht="12.75">
      <c r="A33" t="s">
        <v>23</v>
      </c>
      <c r="B33" s="2">
        <f>B25/B2</f>
        <v>6.5773913043478265</v>
      </c>
      <c r="C33" s="68"/>
    </row>
    <row r="34" spans="1:3" ht="12.75">
      <c r="A34" t="s">
        <v>27</v>
      </c>
      <c r="B34" s="2">
        <f>B27/B2</f>
        <v>13.239565217391304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4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46.333</v>
      </c>
      <c r="C2" s="68"/>
    </row>
    <row r="3" spans="1:3" ht="12.75">
      <c r="A3" t="s">
        <v>125</v>
      </c>
      <c r="B3" s="12">
        <v>8.52</v>
      </c>
      <c r="C3" s="68"/>
    </row>
    <row r="4" spans="1:3" ht="12.75">
      <c r="A4" t="s">
        <v>28</v>
      </c>
      <c r="B4" s="2">
        <f>B2*B3</f>
        <v>394.75715999999994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</v>
      </c>
      <c r="C7" s="68"/>
    </row>
    <row r="8" spans="1:3" ht="12.75">
      <c r="A8" s="1" t="s">
        <v>9</v>
      </c>
      <c r="B8" s="11">
        <v>34.9</v>
      </c>
      <c r="C8" s="68"/>
    </row>
    <row r="9" spans="1:3" ht="12.75">
      <c r="A9" s="1" t="s">
        <v>24</v>
      </c>
      <c r="B9" s="11">
        <v>3</v>
      </c>
      <c r="C9" s="68" t="s">
        <v>128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14.2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25.25</v>
      </c>
      <c r="C13" s="68"/>
    </row>
    <row r="14" spans="1:3" ht="12.75">
      <c r="A14" s="1" t="s">
        <v>14</v>
      </c>
      <c r="B14" s="11">
        <v>25.54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6.5</v>
      </c>
      <c r="C16" s="68" t="s">
        <v>129</v>
      </c>
    </row>
    <row r="17" spans="1:3" ht="12.75">
      <c r="A17" s="1" t="s">
        <v>17</v>
      </c>
      <c r="B17" s="12">
        <v>7.18</v>
      </c>
      <c r="C17" s="68"/>
    </row>
    <row r="18" spans="1:3" ht="12.75">
      <c r="A18" t="s">
        <v>2</v>
      </c>
      <c r="B18" s="2">
        <f>SUM(B7:B17)</f>
        <v>186.57000000000002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10.74</v>
      </c>
      <c r="C21" s="68"/>
    </row>
    <row r="22" spans="1:3" ht="12.75">
      <c r="A22" s="1" t="s">
        <v>19</v>
      </c>
      <c r="B22" s="7">
        <v>30.61</v>
      </c>
      <c r="C22" s="68"/>
    </row>
    <row r="23" spans="1:3" ht="12.75">
      <c r="A23" s="1" t="s">
        <v>20</v>
      </c>
      <c r="B23" s="7">
        <v>15.57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152.92000000000002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339.49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55.26715999999993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4.02671961668789</v>
      </c>
      <c r="C32" s="68"/>
    </row>
    <row r="33" spans="1:3" ht="12.75">
      <c r="A33" t="s">
        <v>23</v>
      </c>
      <c r="B33" s="2">
        <f>B25/B2</f>
        <v>3.300455398959705</v>
      </c>
      <c r="C33" s="68"/>
    </row>
    <row r="34" spans="1:3" ht="12.75">
      <c r="A34" t="s">
        <v>27</v>
      </c>
      <c r="B34" s="2">
        <f>B27/B2</f>
        <v>7.327175015647595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107</v>
      </c>
      <c r="C2" s="68"/>
    </row>
    <row r="3" spans="1:3" ht="12.75">
      <c r="A3" t="s">
        <v>125</v>
      </c>
      <c r="B3" s="12">
        <v>3.03</v>
      </c>
      <c r="C3" s="68"/>
    </row>
    <row r="4" spans="1:3" ht="12.75">
      <c r="A4" t="s">
        <v>28</v>
      </c>
      <c r="B4" s="2">
        <f>B2*B3</f>
        <v>324.21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18</v>
      </c>
      <c r="C7" s="68"/>
    </row>
    <row r="8" spans="1:3" ht="12.75">
      <c r="A8" s="1" t="s">
        <v>9</v>
      </c>
      <c r="B8" s="11">
        <v>6.2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91.39</v>
      </c>
      <c r="C11" s="68"/>
    </row>
    <row r="12" spans="1:3" ht="12.75">
      <c r="A12" s="1" t="s">
        <v>11</v>
      </c>
      <c r="B12" s="11">
        <v>18</v>
      </c>
      <c r="C12" s="68"/>
    </row>
    <row r="13" spans="1:3" ht="12.75">
      <c r="A13" s="1" t="s">
        <v>13</v>
      </c>
      <c r="B13" s="11">
        <v>31.9</v>
      </c>
      <c r="C13" s="68"/>
    </row>
    <row r="14" spans="1:3" ht="12.75">
      <c r="A14" s="1" t="s">
        <v>14</v>
      </c>
      <c r="B14" s="11">
        <v>27.07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8.08</v>
      </c>
      <c r="C17" s="68"/>
    </row>
    <row r="18" spans="1:3" ht="12.75">
      <c r="A18" t="s">
        <v>2</v>
      </c>
      <c r="B18" s="2">
        <f>SUM(B7:B17)</f>
        <v>210.14000000000001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12.06</v>
      </c>
      <c r="C21" s="68"/>
    </row>
    <row r="22" spans="1:3" ht="12.75">
      <c r="A22" s="1" t="s">
        <v>19</v>
      </c>
      <c r="B22" s="7">
        <v>33.8</v>
      </c>
      <c r="C22" s="68"/>
    </row>
    <row r="23" spans="1:3" ht="12.75">
      <c r="A23" s="1" t="s">
        <v>20</v>
      </c>
      <c r="B23" s="7">
        <v>17.59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159.45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369.59000000000003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-45.38000000000005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1.96392523364486</v>
      </c>
      <c r="C32" s="68"/>
    </row>
    <row r="33" spans="1:3" ht="12.75">
      <c r="A33" t="s">
        <v>23</v>
      </c>
      <c r="B33" s="2">
        <f>B25/B2</f>
        <v>1.4901869158878505</v>
      </c>
      <c r="C33" s="68"/>
    </row>
    <row r="34" spans="1:3" ht="12.75">
      <c r="A34" t="s">
        <v>27</v>
      </c>
      <c r="B34" s="2">
        <f>B27/B2</f>
        <v>3.4541121495327105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850</v>
      </c>
      <c r="C2" s="68"/>
    </row>
    <row r="3" spans="1:3" ht="12.75">
      <c r="A3" t="s">
        <v>125</v>
      </c>
      <c r="B3" s="10">
        <v>0.45</v>
      </c>
      <c r="C3" s="68"/>
    </row>
    <row r="4" spans="1:3" ht="12.75">
      <c r="A4" t="s">
        <v>28</v>
      </c>
      <c r="B4" s="2">
        <f>B2*B3</f>
        <v>382.5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11.76</v>
      </c>
      <c r="C7" s="68"/>
    </row>
    <row r="8" spans="1:3" ht="12.75">
      <c r="A8" s="1" t="s">
        <v>9</v>
      </c>
      <c r="B8" s="11">
        <v>12.9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6</v>
      </c>
      <c r="C10" s="68" t="s">
        <v>123</v>
      </c>
    </row>
    <row r="11" spans="1:3" ht="12.75">
      <c r="A11" s="1" t="s">
        <v>12</v>
      </c>
      <c r="B11" s="11">
        <v>24.84</v>
      </c>
      <c r="C11" s="68"/>
    </row>
    <row r="12" spans="1:3" ht="12.75">
      <c r="A12" s="1" t="s">
        <v>11</v>
      </c>
      <c r="B12" s="11">
        <v>0</v>
      </c>
      <c r="C12" s="68" t="s">
        <v>132</v>
      </c>
    </row>
    <row r="13" spans="1:3" ht="12.75">
      <c r="A13" s="1" t="s">
        <v>13</v>
      </c>
      <c r="B13" s="11">
        <v>20.92</v>
      </c>
      <c r="C13" s="68"/>
    </row>
    <row r="14" spans="1:3" ht="12.75">
      <c r="A14" s="1" t="s">
        <v>14</v>
      </c>
      <c r="B14" s="11">
        <v>21.91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2</v>
      </c>
      <c r="C16" s="68"/>
    </row>
    <row r="17" spans="1:3" ht="12.75">
      <c r="A17" s="1" t="s">
        <v>17</v>
      </c>
      <c r="B17" s="12">
        <v>4.01</v>
      </c>
      <c r="C17" s="68"/>
    </row>
    <row r="18" spans="1:3" ht="12.75">
      <c r="A18" t="s">
        <v>2</v>
      </c>
      <c r="B18" s="2">
        <f>SUM(B7:B17)</f>
        <v>104.34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9.7</v>
      </c>
      <c r="C21" s="68"/>
    </row>
    <row r="22" spans="1:3" ht="12.75">
      <c r="A22" s="1" t="s">
        <v>19</v>
      </c>
      <c r="B22" s="7">
        <v>25.49</v>
      </c>
      <c r="C22" s="68"/>
    </row>
    <row r="23" spans="1:3" ht="12.75">
      <c r="A23" s="1" t="s">
        <v>20</v>
      </c>
      <c r="B23" s="7">
        <v>13.46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144.65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248.99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133.51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0.12275294117647059</v>
      </c>
      <c r="C32" s="68"/>
    </row>
    <row r="33" spans="1:3" ht="12.75">
      <c r="A33" t="s">
        <v>23</v>
      </c>
      <c r="B33" s="13">
        <f>B25/B2</f>
        <v>0.1701764705882353</v>
      </c>
      <c r="C33" s="68"/>
    </row>
    <row r="34" spans="1:3" ht="12.75">
      <c r="A34" t="s">
        <v>27</v>
      </c>
      <c r="B34" s="13">
        <f>B27/B2</f>
        <v>0.2929294117647059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114</v>
      </c>
      <c r="B1" s="23" t="s">
        <v>0</v>
      </c>
      <c r="C1" s="70" t="s">
        <v>30</v>
      </c>
    </row>
    <row r="2" spans="1:3" ht="12.75">
      <c r="A2" t="s">
        <v>29</v>
      </c>
      <c r="B2" s="9">
        <v>66</v>
      </c>
      <c r="C2" s="68"/>
    </row>
    <row r="3" spans="1:3" ht="12.75">
      <c r="A3" t="s">
        <v>125</v>
      </c>
      <c r="B3" s="10">
        <v>6.14</v>
      </c>
      <c r="C3" s="68"/>
    </row>
    <row r="4" spans="1:3" ht="12.75">
      <c r="A4" t="s">
        <v>28</v>
      </c>
      <c r="B4" s="2">
        <f>B2*B3</f>
        <v>405.23999999999995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16.9</v>
      </c>
      <c r="C7" s="68"/>
    </row>
    <row r="8" spans="1:3" ht="12.75">
      <c r="A8" s="1" t="s">
        <v>9</v>
      </c>
      <c r="B8" s="11">
        <v>26.8</v>
      </c>
      <c r="C8" s="68"/>
    </row>
    <row r="9" spans="1:3" ht="12.75">
      <c r="A9" s="1" t="s">
        <v>24</v>
      </c>
      <c r="B9" s="11">
        <v>10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109.75</v>
      </c>
      <c r="C11" s="68"/>
    </row>
    <row r="12" spans="1:3" ht="12.75">
      <c r="A12" s="1" t="s">
        <v>11</v>
      </c>
      <c r="B12" s="11">
        <v>7.6</v>
      </c>
      <c r="C12" s="68"/>
    </row>
    <row r="13" spans="1:3" ht="12.75">
      <c r="A13" s="1" t="s">
        <v>13</v>
      </c>
      <c r="B13" s="11">
        <v>24.49</v>
      </c>
      <c r="C13" s="68"/>
    </row>
    <row r="14" spans="1:3" ht="12.75">
      <c r="A14" s="1" t="s">
        <v>14</v>
      </c>
      <c r="B14" s="11">
        <v>23.39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9.14</v>
      </c>
      <c r="C17" s="68"/>
    </row>
    <row r="18" spans="1:3" ht="12.75">
      <c r="A18" t="s">
        <v>2</v>
      </c>
      <c r="B18" s="2">
        <f>SUM(B7:B17)</f>
        <v>237.57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10.49</v>
      </c>
      <c r="C21" s="68"/>
    </row>
    <row r="22" spans="1:3" ht="12.75">
      <c r="A22" s="1" t="s">
        <v>19</v>
      </c>
      <c r="B22" s="7">
        <v>28.27</v>
      </c>
      <c r="C22" s="68"/>
    </row>
    <row r="23" spans="1:3" ht="12.75">
      <c r="A23" s="1" t="s">
        <v>20</v>
      </c>
      <c r="B23" s="7">
        <v>14.23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148.99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386.56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18.67999999999995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3.5995454545454546</v>
      </c>
      <c r="C32" s="68"/>
    </row>
    <row r="33" spans="1:3" ht="12.75">
      <c r="A33" t="s">
        <v>23</v>
      </c>
      <c r="B33" s="13">
        <f>B25/B2</f>
        <v>2.2574242424242428</v>
      </c>
      <c r="C33" s="68"/>
    </row>
    <row r="34" spans="1:3" ht="12.75">
      <c r="A34" t="s">
        <v>27</v>
      </c>
      <c r="B34" s="13">
        <f>B27/B2</f>
        <v>5.856969696969697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G24" sqref="G24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49"/>
      <c r="B1" s="46" t="s">
        <v>138</v>
      </c>
      <c r="C1" s="46" t="s">
        <v>88</v>
      </c>
      <c r="D1" s="46" t="s">
        <v>87</v>
      </c>
      <c r="E1" s="47" t="s">
        <v>66</v>
      </c>
      <c r="F1" s="46" t="s">
        <v>61</v>
      </c>
      <c r="G1" s="46" t="s">
        <v>61</v>
      </c>
      <c r="H1" s="50" t="s">
        <v>61</v>
      </c>
    </row>
    <row r="2" spans="1:8" ht="12.75">
      <c r="A2" s="51" t="s">
        <v>58</v>
      </c>
      <c r="B2" s="15" t="s">
        <v>139</v>
      </c>
      <c r="C2" s="15" t="s">
        <v>139</v>
      </c>
      <c r="D2" s="38" t="s">
        <v>88</v>
      </c>
      <c r="E2" s="45" t="s">
        <v>67</v>
      </c>
      <c r="F2" s="15" t="s">
        <v>59</v>
      </c>
      <c r="G2" s="15" t="s">
        <v>140</v>
      </c>
      <c r="H2" s="52" t="s">
        <v>60</v>
      </c>
    </row>
    <row r="3" spans="1:8" ht="12.75">
      <c r="A3" s="31" t="s">
        <v>47</v>
      </c>
      <c r="B3" s="36">
        <f>HRSW!B4</f>
        <v>424.8</v>
      </c>
      <c r="C3" s="36">
        <f>HRSW!B18</f>
        <v>248.60999999999999</v>
      </c>
      <c r="D3" s="16">
        <f>B3-C3</f>
        <v>176.19000000000003</v>
      </c>
      <c r="E3" s="18">
        <v>1000</v>
      </c>
      <c r="F3" s="19">
        <f aca="true" t="shared" si="0" ref="F3:F16">B3*E3</f>
        <v>424800</v>
      </c>
      <c r="G3" s="19">
        <f aca="true" t="shared" si="1" ref="G3:G16">E3*C3</f>
        <v>248609.99999999997</v>
      </c>
      <c r="H3" s="32">
        <f>F3-G3</f>
        <v>176190.00000000003</v>
      </c>
    </row>
    <row r="4" spans="1:8" ht="12.75">
      <c r="A4" s="31" t="s">
        <v>48</v>
      </c>
      <c r="B4" s="36">
        <f>Durum!B4</f>
        <v>474.81</v>
      </c>
      <c r="C4" s="36">
        <f>Durum!B18</f>
        <v>250.68</v>
      </c>
      <c r="D4" s="16">
        <f aca="true" t="shared" si="2" ref="D4:D16">B4-C4</f>
        <v>224.13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375.12</v>
      </c>
      <c r="C5" s="36">
        <f>Barley!B18</f>
        <v>208.81</v>
      </c>
      <c r="D5" s="16">
        <f t="shared" si="2"/>
        <v>166.31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616</v>
      </c>
      <c r="C6" s="36">
        <f>Corn!B18</f>
        <v>386.97</v>
      </c>
      <c r="D6" s="16">
        <f t="shared" si="2"/>
        <v>229.02999999999997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385.7</v>
      </c>
      <c r="C7" s="36">
        <f>Soyb!B18</f>
        <v>166.07</v>
      </c>
      <c r="D7" s="16">
        <f t="shared" si="2"/>
        <v>219.63</v>
      </c>
      <c r="E7" s="18">
        <v>1000</v>
      </c>
      <c r="F7" s="19">
        <f t="shared" si="0"/>
        <v>385700</v>
      </c>
      <c r="G7" s="19">
        <f t="shared" si="1"/>
        <v>166070</v>
      </c>
      <c r="H7" s="32">
        <f t="shared" si="3"/>
        <v>219630</v>
      </c>
    </row>
    <row r="8" spans="1:8" ht="12.75">
      <c r="A8" s="31" t="s">
        <v>73</v>
      </c>
      <c r="B8" s="36">
        <f>Drybean!B4</f>
        <v>581.4000000000001</v>
      </c>
      <c r="C8" s="36">
        <f>Drybean!B18</f>
        <v>308.84999999999997</v>
      </c>
      <c r="D8" s="16">
        <f t="shared" si="2"/>
        <v>272.5500000000001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50</v>
      </c>
      <c r="B9" s="36">
        <f>Oil_SF!B4</f>
        <v>373.70000000000005</v>
      </c>
      <c r="C9" s="36">
        <f>Oil_SF!B18</f>
        <v>224.26</v>
      </c>
      <c r="D9" s="16">
        <f t="shared" si="2"/>
        <v>149.44000000000005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456.98</v>
      </c>
      <c r="C10" s="36">
        <f>Conf_SF!B18</f>
        <v>248.93999999999997</v>
      </c>
      <c r="D10" s="16">
        <f t="shared" si="2"/>
        <v>208.04000000000005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405.71999999999997</v>
      </c>
      <c r="C11" s="36">
        <f>Canola!B18</f>
        <v>268.65999999999997</v>
      </c>
      <c r="D11" s="16">
        <f t="shared" si="2"/>
        <v>137.06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261.51</v>
      </c>
      <c r="C12" s="36">
        <f>Flax!B18</f>
        <v>153.23</v>
      </c>
      <c r="D12" s="16">
        <f t="shared" si="2"/>
        <v>108.28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394.75715999999994</v>
      </c>
      <c r="C13" s="36">
        <f>Peas!B18</f>
        <v>186.57000000000002</v>
      </c>
      <c r="D13" s="16">
        <f t="shared" si="2"/>
        <v>208.18715999999992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324.21</v>
      </c>
      <c r="C14" s="36">
        <f>Oats!B18</f>
        <v>210.14000000000001</v>
      </c>
      <c r="D14" s="16">
        <f t="shared" si="2"/>
        <v>114.06999999999996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382.5</v>
      </c>
      <c r="C15" s="36">
        <f>Mustard!B18</f>
        <v>104.34</v>
      </c>
      <c r="D15" s="16">
        <f t="shared" si="2"/>
        <v>278.15999999999997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113</v>
      </c>
      <c r="B16" s="36">
        <f>'Wint.Wht'!B4</f>
        <v>405.23999999999995</v>
      </c>
      <c r="C16" s="36">
        <f>'Wint.Wht'!B18</f>
        <v>237.57</v>
      </c>
      <c r="D16" s="37">
        <f t="shared" si="2"/>
        <v>167.66999999999996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70</v>
      </c>
      <c r="B17" s="14"/>
      <c r="C17" s="14"/>
      <c r="D17" s="14"/>
      <c r="E17" s="20">
        <f>SUM(E3:E16)</f>
        <v>2000</v>
      </c>
      <c r="F17" s="20">
        <f>SUM(F3:F16)</f>
        <v>810500</v>
      </c>
      <c r="G17" s="20">
        <f>SUM(G3:G16)</f>
        <v>414680</v>
      </c>
      <c r="H17" s="34">
        <f>SUM(H3:H16)</f>
        <v>395820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79" t="s">
        <v>46</v>
      </c>
      <c r="D19" s="79"/>
      <c r="E19" s="79"/>
      <c r="F19" s="3"/>
      <c r="G19" s="3"/>
      <c r="H19" s="3"/>
    </row>
    <row r="20" spans="1:8" ht="12.75">
      <c r="A20" s="53" t="s">
        <v>68</v>
      </c>
      <c r="B20" s="54"/>
      <c r="C20" s="54"/>
      <c r="D20" s="55"/>
      <c r="E20" s="54" t="s">
        <v>69</v>
      </c>
      <c r="F20" s="54"/>
      <c r="G20" s="54"/>
      <c r="H20" s="56"/>
    </row>
    <row r="21" spans="1:14" ht="12.75">
      <c r="A21" s="80" t="s">
        <v>28</v>
      </c>
      <c r="B21" s="81"/>
      <c r="C21" s="19">
        <f>F17</f>
        <v>810500</v>
      </c>
      <c r="D21" s="4"/>
      <c r="E21" s="81" t="s">
        <v>63</v>
      </c>
      <c r="F21" s="81"/>
      <c r="G21" s="19">
        <f>G17</f>
        <v>414680</v>
      </c>
      <c r="H21" s="57"/>
      <c r="N21" s="4"/>
    </row>
    <row r="22" spans="1:8" ht="12.75">
      <c r="A22" s="82" t="s">
        <v>136</v>
      </c>
      <c r="B22" s="83"/>
      <c r="C22" s="18">
        <v>0</v>
      </c>
      <c r="D22" s="58" t="s">
        <v>65</v>
      </c>
      <c r="E22" s="83" t="s">
        <v>90</v>
      </c>
      <c r="F22" s="83"/>
      <c r="G22" s="18">
        <v>51300</v>
      </c>
      <c r="H22" s="59" t="s">
        <v>65</v>
      </c>
    </row>
    <row r="23" spans="1:11" ht="12.75">
      <c r="A23" s="77"/>
      <c r="B23" s="78"/>
      <c r="C23" s="18">
        <v>0</v>
      </c>
      <c r="D23" s="4"/>
      <c r="E23" s="83" t="s">
        <v>62</v>
      </c>
      <c r="F23" s="83"/>
      <c r="G23" s="18">
        <v>192000</v>
      </c>
      <c r="H23" s="60"/>
      <c r="K23" s="64"/>
    </row>
    <row r="24" spans="1:8" ht="12.75">
      <c r="A24" s="77"/>
      <c r="B24" s="78"/>
      <c r="C24" s="18">
        <v>0</v>
      </c>
      <c r="D24" s="4"/>
      <c r="E24" s="83" t="s">
        <v>89</v>
      </c>
      <c r="F24" s="83"/>
      <c r="G24" s="18">
        <v>0</v>
      </c>
      <c r="H24" s="60"/>
    </row>
    <row r="25" spans="1:8" ht="12.75">
      <c r="A25" s="77"/>
      <c r="B25" s="78"/>
      <c r="C25" s="18">
        <v>0</v>
      </c>
      <c r="D25" s="4"/>
      <c r="E25" s="83" t="s">
        <v>64</v>
      </c>
      <c r="F25" s="83"/>
      <c r="G25" s="18">
        <v>0</v>
      </c>
      <c r="H25" s="60"/>
    </row>
    <row r="26" spans="1:8" ht="12.75">
      <c r="A26" s="77"/>
      <c r="B26" s="78"/>
      <c r="C26" s="18">
        <v>0</v>
      </c>
      <c r="D26" s="4"/>
      <c r="E26" s="78" t="s">
        <v>135</v>
      </c>
      <c r="F26" s="78"/>
      <c r="G26" s="18">
        <v>0</v>
      </c>
      <c r="H26" s="60"/>
    </row>
    <row r="27" spans="1:8" ht="12.75">
      <c r="A27" s="77"/>
      <c r="B27" s="78"/>
      <c r="C27" s="18">
        <v>0</v>
      </c>
      <c r="D27" s="4"/>
      <c r="E27" s="78"/>
      <c r="F27" s="78"/>
      <c r="G27" s="18">
        <v>0</v>
      </c>
      <c r="H27" s="60"/>
    </row>
    <row r="28" spans="1:8" ht="12.75">
      <c r="A28" s="77" t="s">
        <v>72</v>
      </c>
      <c r="B28" s="78"/>
      <c r="C28" s="22">
        <v>0</v>
      </c>
      <c r="D28" s="61"/>
      <c r="E28" s="78" t="s">
        <v>71</v>
      </c>
      <c r="F28" s="78"/>
      <c r="G28" s="22">
        <v>14300</v>
      </c>
      <c r="H28" s="60"/>
    </row>
    <row r="29" spans="1:8" ht="12.75">
      <c r="A29" s="31" t="s">
        <v>61</v>
      </c>
      <c r="B29" s="4"/>
      <c r="C29" s="19">
        <f>SUM(C21:C28)</f>
        <v>810500</v>
      </c>
      <c r="D29" s="4"/>
      <c r="E29" s="4" t="s">
        <v>61</v>
      </c>
      <c r="F29" s="4"/>
      <c r="G29" s="29">
        <f>SUM(G21:G28)</f>
        <v>672280</v>
      </c>
      <c r="H29" s="57"/>
    </row>
    <row r="30" spans="1:8" ht="12.75">
      <c r="A30" s="62" t="s">
        <v>112</v>
      </c>
      <c r="B30" s="3"/>
      <c r="C30" s="3"/>
      <c r="D30" s="3"/>
      <c r="E30" s="3"/>
      <c r="F30" s="3"/>
      <c r="G30" s="65">
        <f>C29-G29</f>
        <v>138220</v>
      </c>
      <c r="H30" s="63"/>
    </row>
    <row r="31" ht="12.75">
      <c r="G31" s="6"/>
    </row>
    <row r="32" spans="1:8" ht="12.75">
      <c r="A32" s="67" t="s">
        <v>124</v>
      </c>
      <c r="B32" s="86"/>
      <c r="C32" s="86"/>
      <c r="D32" s="86"/>
      <c r="E32" s="86"/>
      <c r="F32" s="48" t="s">
        <v>117</v>
      </c>
      <c r="G32" s="85"/>
      <c r="H32" s="85"/>
    </row>
    <row r="33" spans="3:6" ht="12.75">
      <c r="C33" s="44"/>
      <c r="D33" s="44"/>
      <c r="E33" s="44"/>
      <c r="F33" s="44"/>
    </row>
    <row r="34" spans="1:12" ht="12.75">
      <c r="A34" t="s">
        <v>30</v>
      </c>
      <c r="B34" s="84" t="s">
        <v>118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 ht="12.7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 ht="12.7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 ht="12.7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ht="12.75">
      <c r="A39" t="s">
        <v>91</v>
      </c>
    </row>
    <row r="40" spans="1:12" ht="12.75">
      <c r="A40" s="25" t="s">
        <v>74</v>
      </c>
      <c r="B40" s="26" t="s">
        <v>75</v>
      </c>
      <c r="C40" s="26" t="s">
        <v>76</v>
      </c>
      <c r="D40" s="26" t="s">
        <v>77</v>
      </c>
      <c r="E40" s="26" t="s">
        <v>78</v>
      </c>
      <c r="F40" s="26" t="s">
        <v>79</v>
      </c>
      <c r="G40" s="26" t="s">
        <v>80</v>
      </c>
      <c r="H40" s="26" t="s">
        <v>81</v>
      </c>
      <c r="I40" s="26" t="s">
        <v>82</v>
      </c>
      <c r="J40" s="26" t="s">
        <v>83</v>
      </c>
      <c r="K40" s="26" t="s">
        <v>84</v>
      </c>
      <c r="L40" s="27" t="s">
        <v>85</v>
      </c>
    </row>
    <row r="41" spans="1:12" ht="12.75">
      <c r="A41" s="28" t="s">
        <v>47</v>
      </c>
      <c r="B41" s="29">
        <f>$E3*HRSW!$B7</f>
        <v>30000</v>
      </c>
      <c r="C41" s="29">
        <f>$E3*HRSW!$B8</f>
        <v>23900</v>
      </c>
      <c r="D41" s="29">
        <f>$E3*HRSW!$B9</f>
        <v>18500</v>
      </c>
      <c r="E41" s="29">
        <f>$E3*HRSW!$B10</f>
        <v>0</v>
      </c>
      <c r="F41" s="29">
        <f>$E3*HRSW!$B11</f>
        <v>97800</v>
      </c>
      <c r="G41" s="29">
        <f>$E3*HRSW!$B12</f>
        <v>7600</v>
      </c>
      <c r="H41" s="29">
        <f>$E3*HRSW!$B13</f>
        <v>26710</v>
      </c>
      <c r="I41" s="29">
        <f>$E3*HRSW!$B14</f>
        <v>25040</v>
      </c>
      <c r="J41" s="29">
        <f>$E3*HRSW!$B15</f>
        <v>0</v>
      </c>
      <c r="K41" s="29">
        <f>$E3*HRSW!$B16</f>
        <v>9500</v>
      </c>
      <c r="L41" s="30">
        <f>$E3*HRSW!$B17</f>
        <v>9560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65800</v>
      </c>
      <c r="C45" s="19">
        <f>$E7*Soyb!$B8</f>
        <v>31400</v>
      </c>
      <c r="D45" s="19">
        <f>$E7*Soyb!$B9</f>
        <v>0</v>
      </c>
      <c r="E45" s="19">
        <f>$E7*Soyb!$B10</f>
        <v>4000</v>
      </c>
      <c r="F45" s="19">
        <f>$E7*Soyb!$B11</f>
        <v>4400</v>
      </c>
      <c r="G45" s="19">
        <f>$E7*Soyb!$B12</f>
        <v>7200</v>
      </c>
      <c r="H45" s="19">
        <f>$E7*Soyb!$B13</f>
        <v>21830</v>
      </c>
      <c r="I45" s="19">
        <f>$E7*Soyb!$B14</f>
        <v>23050</v>
      </c>
      <c r="J45" s="19">
        <f>$E7*Soyb!$B15</f>
        <v>0</v>
      </c>
      <c r="K45" s="19">
        <f>$E7*Soyb!$B16</f>
        <v>2000</v>
      </c>
      <c r="L45" s="32">
        <f>$E7*Soyb!$B17</f>
        <v>6390</v>
      </c>
    </row>
    <row r="46" spans="1:12" ht="12.75">
      <c r="A46" s="31" t="s">
        <v>73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70</v>
      </c>
      <c r="B55" s="20">
        <f>SUM(B41:B54)</f>
        <v>95800</v>
      </c>
      <c r="C55" s="20">
        <f aca="true" t="shared" si="4" ref="C55:L55">SUM(C41:C54)</f>
        <v>55300</v>
      </c>
      <c r="D55" s="20">
        <f t="shared" si="4"/>
        <v>18500</v>
      </c>
      <c r="E55" s="20">
        <f t="shared" si="4"/>
        <v>4000</v>
      </c>
      <c r="F55" s="20">
        <f t="shared" si="4"/>
        <v>102200</v>
      </c>
      <c r="G55" s="20">
        <f t="shared" si="4"/>
        <v>14800</v>
      </c>
      <c r="H55" s="20">
        <f t="shared" si="4"/>
        <v>48540</v>
      </c>
      <c r="I55" s="20">
        <f t="shared" si="4"/>
        <v>48090</v>
      </c>
      <c r="J55" s="20">
        <f t="shared" si="4"/>
        <v>0</v>
      </c>
      <c r="K55" s="20">
        <f t="shared" si="4"/>
        <v>11500</v>
      </c>
      <c r="L55" s="34">
        <f t="shared" si="4"/>
        <v>15950</v>
      </c>
    </row>
    <row r="56" spans="1:12" ht="12.75">
      <c r="A56" s="33" t="s">
        <v>86</v>
      </c>
      <c r="B56" s="20"/>
      <c r="C56" s="34"/>
      <c r="D56" s="35">
        <f>SUM(B55:L55)</f>
        <v>414680</v>
      </c>
      <c r="E56" s="21"/>
      <c r="F56" s="21"/>
      <c r="G56" s="21"/>
      <c r="H56" s="21"/>
      <c r="I56" s="21"/>
      <c r="J56" s="21"/>
      <c r="K56" s="21"/>
      <c r="L56" s="21"/>
    </row>
  </sheetData>
  <sheetProtection sheet="1"/>
  <mergeCells count="24">
    <mergeCell ref="B34:L34"/>
    <mergeCell ref="B35:L35"/>
    <mergeCell ref="B36:L36"/>
    <mergeCell ref="B37:L37"/>
    <mergeCell ref="B38:L38"/>
    <mergeCell ref="G32:H32"/>
    <mergeCell ref="B32:E32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A26:B26"/>
    <mergeCell ref="C19:E19"/>
    <mergeCell ref="A21:B21"/>
    <mergeCell ref="A22:B22"/>
    <mergeCell ref="A23:B23"/>
    <mergeCell ref="A24:B24"/>
    <mergeCell ref="A25:B25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60</v>
      </c>
      <c r="C2" s="68"/>
    </row>
    <row r="3" spans="1:3" ht="12.75">
      <c r="A3" t="s">
        <v>125</v>
      </c>
      <c r="B3" s="12">
        <v>7.08</v>
      </c>
      <c r="C3" s="68"/>
    </row>
    <row r="4" spans="1:3" ht="12.75">
      <c r="A4" t="s">
        <v>28</v>
      </c>
      <c r="B4" s="2">
        <f>B2*B3</f>
        <v>424.8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30</v>
      </c>
      <c r="C7" s="68"/>
    </row>
    <row r="8" spans="1:3" ht="12.75">
      <c r="A8" s="1" t="s">
        <v>9</v>
      </c>
      <c r="B8" s="11">
        <v>23.9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 t="s">
        <v>126</v>
      </c>
    </row>
    <row r="11" spans="1:3" ht="12.75">
      <c r="A11" s="1" t="s">
        <v>12</v>
      </c>
      <c r="B11" s="11">
        <v>97.8</v>
      </c>
      <c r="C11" s="68"/>
    </row>
    <row r="12" spans="1:3" ht="12.75">
      <c r="A12" s="1" t="s">
        <v>11</v>
      </c>
      <c r="B12" s="11">
        <v>7.6</v>
      </c>
      <c r="C12" s="68"/>
    </row>
    <row r="13" spans="1:3" ht="12.75">
      <c r="A13" s="1" t="s">
        <v>13</v>
      </c>
      <c r="B13" s="11">
        <v>26.71</v>
      </c>
      <c r="C13" s="68"/>
    </row>
    <row r="14" spans="1:3" ht="12.75">
      <c r="A14" s="1" t="s">
        <v>14</v>
      </c>
      <c r="B14" s="11">
        <v>25.04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9.56</v>
      </c>
      <c r="C17" s="68"/>
    </row>
    <row r="18" spans="1:3" ht="12.75">
      <c r="A18" t="s">
        <v>2</v>
      </c>
      <c r="B18" s="2">
        <f>SUM(B7:B17)</f>
        <v>248.60999999999999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10.82</v>
      </c>
      <c r="C21" s="68"/>
    </row>
    <row r="22" spans="1:3" ht="12.75">
      <c r="A22" s="1" t="s">
        <v>19</v>
      </c>
      <c r="B22" s="7">
        <v>29.67</v>
      </c>
      <c r="C22" s="68"/>
    </row>
    <row r="23" spans="1:3" ht="12.75">
      <c r="A23" s="1" t="s">
        <v>20</v>
      </c>
      <c r="B23" s="7">
        <v>15.38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151.87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400.48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73">
        <f>B4-B27</f>
        <v>24.319999999999993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4.1434999999999995</v>
      </c>
      <c r="C32" s="68"/>
    </row>
    <row r="33" spans="1:3" ht="12.75">
      <c r="A33" t="s">
        <v>23</v>
      </c>
      <c r="B33" s="2">
        <f>B25/B2</f>
        <v>2.5311666666666666</v>
      </c>
      <c r="C33" s="68"/>
    </row>
    <row r="34" spans="1:3" ht="12.75">
      <c r="A34" t="s">
        <v>27</v>
      </c>
      <c r="B34" s="2">
        <f>B27/B2</f>
        <v>6.674666666666667</v>
      </c>
      <c r="C34" s="68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57</v>
      </c>
      <c r="C2" s="68"/>
    </row>
    <row r="3" spans="1:3" ht="12.75">
      <c r="A3" t="s">
        <v>125</v>
      </c>
      <c r="B3" s="12">
        <v>8.33</v>
      </c>
      <c r="C3" s="68" t="s">
        <v>115</v>
      </c>
    </row>
    <row r="4" spans="1:3" ht="12.75">
      <c r="A4" t="s">
        <v>28</v>
      </c>
      <c r="B4" s="2">
        <f>B2*B3</f>
        <v>474.81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34</v>
      </c>
      <c r="C7" s="68"/>
    </row>
    <row r="8" spans="1:3" ht="12.75">
      <c r="A8" s="1" t="s">
        <v>9</v>
      </c>
      <c r="B8" s="11">
        <v>23.9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 t="s">
        <v>126</v>
      </c>
    </row>
    <row r="11" spans="1:3" ht="12.75">
      <c r="A11" s="1" t="s">
        <v>12</v>
      </c>
      <c r="B11" s="11">
        <v>91.82</v>
      </c>
      <c r="C11" s="68"/>
    </row>
    <row r="12" spans="1:3" ht="12.75">
      <c r="A12" s="1" t="s">
        <v>11</v>
      </c>
      <c r="B12" s="11">
        <v>11.9</v>
      </c>
      <c r="C12" s="68"/>
    </row>
    <row r="13" spans="1:3" ht="12.75">
      <c r="A13" s="1" t="s">
        <v>13</v>
      </c>
      <c r="B13" s="11">
        <v>26.48</v>
      </c>
      <c r="C13" s="68"/>
    </row>
    <row r="14" spans="1:3" ht="12.75">
      <c r="A14" s="1" t="s">
        <v>14</v>
      </c>
      <c r="B14" s="11">
        <v>24.94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9.64</v>
      </c>
      <c r="C17" s="68"/>
    </row>
    <row r="18" spans="1:3" ht="12.75">
      <c r="A18" t="s">
        <v>2</v>
      </c>
      <c r="B18" s="2">
        <f>SUM(B7:B17)</f>
        <v>250.68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10.76</v>
      </c>
      <c r="C21" s="68"/>
    </row>
    <row r="22" spans="1:3" ht="12.75">
      <c r="A22" s="1" t="s">
        <v>19</v>
      </c>
      <c r="B22" s="7">
        <v>29.47</v>
      </c>
      <c r="C22" s="68"/>
    </row>
    <row r="23" spans="1:3" ht="12.75">
      <c r="A23" s="1" t="s">
        <v>20</v>
      </c>
      <c r="B23" s="7">
        <v>15.3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151.53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402.21000000000004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72.59999999999997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4.3978947368421055</v>
      </c>
      <c r="C32" s="68"/>
    </row>
    <row r="33" spans="1:3" ht="12.75">
      <c r="A33" t="s">
        <v>23</v>
      </c>
      <c r="B33" s="2">
        <f>B25/B2</f>
        <v>2.658421052631579</v>
      </c>
      <c r="C33" s="68"/>
    </row>
    <row r="34" spans="1:3" ht="12.75">
      <c r="A34" t="s">
        <v>27</v>
      </c>
      <c r="B34" s="2">
        <f>B27/B2</f>
        <v>7.056315789473685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72</v>
      </c>
      <c r="C2" s="68"/>
    </row>
    <row r="3" spans="1:3" ht="12.75">
      <c r="A3" t="s">
        <v>125</v>
      </c>
      <c r="B3" s="12">
        <v>5.21</v>
      </c>
      <c r="C3" s="69" t="s">
        <v>142</v>
      </c>
    </row>
    <row r="4" spans="1:3" ht="12.75">
      <c r="A4" t="s">
        <v>28</v>
      </c>
      <c r="B4" s="2">
        <f>B2*B3</f>
        <v>375.12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24</v>
      </c>
      <c r="C7" s="68"/>
    </row>
    <row r="8" spans="1:3" ht="12.75">
      <c r="A8" s="1" t="s">
        <v>9</v>
      </c>
      <c r="B8" s="11">
        <v>22.7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67.01</v>
      </c>
      <c r="C11" s="68"/>
    </row>
    <row r="12" spans="1:3" ht="12.75">
      <c r="A12" s="1" t="s">
        <v>11</v>
      </c>
      <c r="B12" s="11">
        <v>6.5</v>
      </c>
      <c r="C12" s="68"/>
    </row>
    <row r="13" spans="1:3" ht="12.75">
      <c r="A13" s="1" t="s">
        <v>13</v>
      </c>
      <c r="B13" s="11">
        <v>27.45</v>
      </c>
      <c r="C13" s="68"/>
    </row>
    <row r="14" spans="1:3" ht="12.75">
      <c r="A14" s="1" t="s">
        <v>14</v>
      </c>
      <c r="B14" s="11">
        <v>25.12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8.03</v>
      </c>
      <c r="C17" s="68"/>
    </row>
    <row r="18" spans="1:3" ht="12.75">
      <c r="A18" t="s">
        <v>2</v>
      </c>
      <c r="B18" s="2">
        <f>SUM(B7:B17)</f>
        <v>208.81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10.88</v>
      </c>
      <c r="C21" s="68"/>
    </row>
    <row r="22" spans="1:3" ht="12.75">
      <c r="A22" s="1" t="s">
        <v>19</v>
      </c>
      <c r="B22" s="7">
        <v>29.6</v>
      </c>
      <c r="C22" s="68"/>
    </row>
    <row r="23" spans="1:3" ht="12.75">
      <c r="A23" s="1" t="s">
        <v>20</v>
      </c>
      <c r="B23" s="7">
        <v>15.19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151.67000000000002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360.48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14.639999999999986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2.900138888888889</v>
      </c>
      <c r="C32" s="68"/>
    </row>
    <row r="33" spans="1:3" ht="12.75">
      <c r="A33" t="s">
        <v>23</v>
      </c>
      <c r="B33" s="2">
        <f>B25/B2</f>
        <v>2.106527777777778</v>
      </c>
      <c r="C33" s="68"/>
    </row>
    <row r="34" spans="1:3" ht="12.75">
      <c r="A34" t="s">
        <v>27</v>
      </c>
      <c r="B34" s="2">
        <f>B27/B2</f>
        <v>5.006666666666667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140</v>
      </c>
      <c r="C2" s="68"/>
    </row>
    <row r="3" spans="1:3" ht="12.75">
      <c r="A3" t="s">
        <v>125</v>
      </c>
      <c r="B3" s="12">
        <v>4.4</v>
      </c>
      <c r="C3" s="68"/>
    </row>
    <row r="4" spans="1:3" ht="12.75">
      <c r="A4" t="s">
        <v>28</v>
      </c>
      <c r="B4" s="2">
        <f>B2*B3</f>
        <v>616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94.5</v>
      </c>
      <c r="C7" s="68"/>
    </row>
    <row r="8" spans="1:3" ht="12.75">
      <c r="A8" s="1" t="s">
        <v>9</v>
      </c>
      <c r="B8" s="11">
        <v>35.5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120.06</v>
      </c>
      <c r="C11" s="68"/>
    </row>
    <row r="12" spans="1:3" ht="12.75">
      <c r="A12" s="1" t="s">
        <v>11</v>
      </c>
      <c r="B12" s="11">
        <v>14.7</v>
      </c>
      <c r="C12" s="68"/>
    </row>
    <row r="13" spans="1:3" ht="12.75">
      <c r="A13" s="1" t="s">
        <v>13</v>
      </c>
      <c r="B13" s="11">
        <v>36.34</v>
      </c>
      <c r="C13" s="68"/>
    </row>
    <row r="14" spans="1:3" ht="12.75">
      <c r="A14" s="1" t="s">
        <v>14</v>
      </c>
      <c r="B14" s="11">
        <v>33.49</v>
      </c>
      <c r="C14" s="68"/>
    </row>
    <row r="15" spans="1:3" ht="12.75">
      <c r="A15" s="1" t="s">
        <v>15</v>
      </c>
      <c r="B15" s="11">
        <v>28</v>
      </c>
      <c r="C15" s="68"/>
    </row>
    <row r="16" spans="1:3" ht="12.75">
      <c r="A16" s="1" t="s">
        <v>16</v>
      </c>
      <c r="B16" s="11">
        <v>9.5</v>
      </c>
      <c r="C16" s="68"/>
    </row>
    <row r="17" spans="1:3" ht="12.75">
      <c r="A17" s="1" t="s">
        <v>17</v>
      </c>
      <c r="B17" s="12">
        <v>14.88</v>
      </c>
      <c r="C17" s="68"/>
    </row>
    <row r="18" spans="1:3" ht="12.75">
      <c r="A18" t="s">
        <v>2</v>
      </c>
      <c r="B18" s="2">
        <f>SUM(B7:B17)</f>
        <v>386.97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14.18</v>
      </c>
      <c r="C21" s="68"/>
    </row>
    <row r="22" spans="1:3" ht="12.75">
      <c r="A22" s="1" t="s">
        <v>19</v>
      </c>
      <c r="B22" s="7">
        <v>46.14</v>
      </c>
      <c r="C22" s="68"/>
    </row>
    <row r="23" spans="1:3" ht="12.75">
      <c r="A23" s="1" t="s">
        <v>20</v>
      </c>
      <c r="B23" s="7">
        <v>23.13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179.45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566.4200000000001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49.57999999999993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2.764071428571429</v>
      </c>
      <c r="C32" s="68"/>
    </row>
    <row r="33" spans="1:3" ht="12.75">
      <c r="A33" t="s">
        <v>23</v>
      </c>
      <c r="B33" s="2">
        <f>B25/B2</f>
        <v>1.2817857142857143</v>
      </c>
      <c r="C33" s="68"/>
    </row>
    <row r="34" spans="1:3" ht="12.75">
      <c r="A34" t="s">
        <v>27</v>
      </c>
      <c r="B34" s="2">
        <f>B27/B2</f>
        <v>4.045857142857144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35</v>
      </c>
      <c r="C2" s="68"/>
    </row>
    <row r="3" spans="1:3" ht="12.75">
      <c r="A3" t="s">
        <v>125</v>
      </c>
      <c r="B3" s="12">
        <v>11.02</v>
      </c>
      <c r="C3" s="68"/>
    </row>
    <row r="4" spans="1:3" ht="12.75">
      <c r="A4" t="s">
        <v>28</v>
      </c>
      <c r="B4" s="2">
        <f>B2*B3</f>
        <v>385.7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130</v>
      </c>
    </row>
    <row r="8" spans="1:3" ht="12.75">
      <c r="A8" s="1" t="s">
        <v>9</v>
      </c>
      <c r="B8" s="11">
        <v>31.4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119</v>
      </c>
    </row>
    <row r="11" spans="1:3" ht="12.75">
      <c r="A11" s="1" t="s">
        <v>12</v>
      </c>
      <c r="B11" s="11">
        <v>4.4</v>
      </c>
      <c r="C11" s="68"/>
    </row>
    <row r="12" spans="1:3" ht="12.75">
      <c r="A12" s="1" t="s">
        <v>11</v>
      </c>
      <c r="B12" s="11">
        <v>7.2</v>
      </c>
      <c r="C12" s="68"/>
    </row>
    <row r="13" spans="1:3" ht="12.75">
      <c r="A13" s="1" t="s">
        <v>13</v>
      </c>
      <c r="B13" s="11">
        <v>21.83</v>
      </c>
      <c r="C13" s="68"/>
    </row>
    <row r="14" spans="1:3" ht="12.75">
      <c r="A14" s="1" t="s">
        <v>14</v>
      </c>
      <c r="B14" s="11">
        <v>23.05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2</v>
      </c>
      <c r="C16" s="68"/>
    </row>
    <row r="17" spans="1:3" ht="12.75">
      <c r="A17" s="1" t="s">
        <v>17</v>
      </c>
      <c r="B17" s="12">
        <v>6.39</v>
      </c>
      <c r="C17" s="68"/>
    </row>
    <row r="18" spans="1:3" ht="12.75">
      <c r="A18" t="s">
        <v>2</v>
      </c>
      <c r="B18" s="2">
        <f>SUM(B7:B17)</f>
        <v>166.07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10.12</v>
      </c>
      <c r="C21" s="68"/>
    </row>
    <row r="22" spans="1:3" ht="12.75">
      <c r="A22" s="1" t="s">
        <v>19</v>
      </c>
      <c r="B22" s="7">
        <v>27.49</v>
      </c>
      <c r="C22" s="68"/>
    </row>
    <row r="23" spans="1:3" ht="12.75">
      <c r="A23" s="1" t="s">
        <v>20</v>
      </c>
      <c r="B23" s="7">
        <v>14.07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147.68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313.75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71.94999999999999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4.744857142857143</v>
      </c>
      <c r="C32" s="68"/>
    </row>
    <row r="33" spans="1:3" ht="12.75">
      <c r="A33" t="s">
        <v>23</v>
      </c>
      <c r="B33" s="2">
        <f>B25/B2</f>
        <v>4.219428571428572</v>
      </c>
      <c r="C33" s="68"/>
    </row>
    <row r="34" spans="1:3" ht="12.75">
      <c r="A34" t="s">
        <v>27</v>
      </c>
      <c r="B34" s="2">
        <f>B27/B2</f>
        <v>8.964285714285714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1710</v>
      </c>
      <c r="C2" s="68"/>
    </row>
    <row r="3" spans="1:3" ht="12.75">
      <c r="A3" t="s">
        <v>125</v>
      </c>
      <c r="B3" s="10">
        <v>0.34</v>
      </c>
      <c r="C3" s="68"/>
    </row>
    <row r="4" spans="1:3" ht="12.75">
      <c r="A4" t="s">
        <v>28</v>
      </c>
      <c r="B4" s="2">
        <f>B2*B3</f>
        <v>581.4000000000001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86.63</v>
      </c>
      <c r="C7" s="68"/>
    </row>
    <row r="8" spans="1:3" ht="12.75">
      <c r="A8" s="1" t="s">
        <v>9</v>
      </c>
      <c r="B8" s="11">
        <v>54.7</v>
      </c>
      <c r="C8" s="68"/>
    </row>
    <row r="9" spans="1:3" ht="12.75">
      <c r="A9" s="1" t="s">
        <v>24</v>
      </c>
      <c r="B9" s="11">
        <v>20</v>
      </c>
      <c r="C9" s="69" t="s">
        <v>137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44.58</v>
      </c>
      <c r="C11" s="68"/>
    </row>
    <row r="12" spans="1:3" ht="12.75">
      <c r="A12" s="1" t="s">
        <v>11</v>
      </c>
      <c r="B12" s="11">
        <v>20.5</v>
      </c>
      <c r="C12" s="68"/>
    </row>
    <row r="13" spans="1:3" ht="12.75">
      <c r="A13" s="1" t="s">
        <v>13</v>
      </c>
      <c r="B13" s="11">
        <v>25.07</v>
      </c>
      <c r="C13" s="68"/>
    </row>
    <row r="14" spans="1:3" ht="12.75">
      <c r="A14" s="1" t="s">
        <v>14</v>
      </c>
      <c r="B14" s="11">
        <v>26.49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19</v>
      </c>
      <c r="C16" s="68"/>
    </row>
    <row r="17" spans="1:3" ht="12.75">
      <c r="A17" s="1" t="s">
        <v>17</v>
      </c>
      <c r="B17" s="12">
        <v>11.88</v>
      </c>
      <c r="C17" s="68"/>
    </row>
    <row r="18" spans="1:3" ht="12.75">
      <c r="A18" t="s">
        <v>2</v>
      </c>
      <c r="B18" s="2">
        <f>SUM(B7:B17)</f>
        <v>308.84999999999997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10.92</v>
      </c>
      <c r="C21" s="68"/>
    </row>
    <row r="22" spans="1:3" ht="12.75">
      <c r="A22" s="1" t="s">
        <v>19</v>
      </c>
      <c r="B22" s="7">
        <v>31.93</v>
      </c>
      <c r="C22" s="68"/>
    </row>
    <row r="23" spans="1:3" ht="12.75">
      <c r="A23" s="1" t="s">
        <v>20</v>
      </c>
      <c r="B23" s="7">
        <v>16.53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155.38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464.22999999999996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117.17000000000013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0.18061403508771928</v>
      </c>
      <c r="C32" s="68"/>
    </row>
    <row r="33" spans="1:3" ht="12.75">
      <c r="A33" t="s">
        <v>23</v>
      </c>
      <c r="B33" s="13">
        <f>B25/B2</f>
        <v>0.09086549707602339</v>
      </c>
      <c r="C33" s="68"/>
    </row>
    <row r="34" spans="1:3" ht="12.75">
      <c r="A34" t="s">
        <v>27</v>
      </c>
      <c r="B34" s="13">
        <f>B27/B2</f>
        <v>0.27147953216374265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1850</v>
      </c>
      <c r="C2" s="68"/>
    </row>
    <row r="3" spans="1:3" ht="12.75">
      <c r="A3" t="s">
        <v>125</v>
      </c>
      <c r="B3" s="10">
        <v>0.202</v>
      </c>
      <c r="C3" s="68"/>
    </row>
    <row r="4" spans="1:3" ht="12.75">
      <c r="A4" t="s">
        <v>28</v>
      </c>
      <c r="B4" s="2">
        <f>B2*B3</f>
        <v>373.70000000000005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41.04</v>
      </c>
      <c r="C7" s="69"/>
    </row>
    <row r="8" spans="1:3" ht="12.75">
      <c r="A8" s="1" t="s">
        <v>9</v>
      </c>
      <c r="B8" s="11">
        <v>28.6</v>
      </c>
      <c r="C8" s="68"/>
    </row>
    <row r="9" spans="1:3" ht="12.75">
      <c r="A9" s="1" t="s">
        <v>24</v>
      </c>
      <c r="B9" s="11">
        <v>0</v>
      </c>
      <c r="C9" s="68" t="s">
        <v>127</v>
      </c>
    </row>
    <row r="10" spans="1:3" ht="12.75">
      <c r="A10" s="1" t="s">
        <v>10</v>
      </c>
      <c r="B10" s="11">
        <v>5</v>
      </c>
      <c r="C10" s="68" t="s">
        <v>120</v>
      </c>
    </row>
    <row r="11" spans="1:3" ht="12.75">
      <c r="A11" s="1" t="s">
        <v>12</v>
      </c>
      <c r="B11" s="11">
        <v>52.72</v>
      </c>
      <c r="C11" s="68"/>
    </row>
    <row r="12" spans="1:3" ht="12.75">
      <c r="A12" s="1" t="s">
        <v>11</v>
      </c>
      <c r="B12" s="11">
        <v>12.5</v>
      </c>
      <c r="C12" s="68"/>
    </row>
    <row r="13" spans="1:3" ht="12.75">
      <c r="A13" s="1" t="s">
        <v>13</v>
      </c>
      <c r="B13" s="11">
        <v>25.58</v>
      </c>
      <c r="C13" s="68"/>
    </row>
    <row r="14" spans="1:3" ht="12.75">
      <c r="A14" s="1" t="s">
        <v>14</v>
      </c>
      <c r="B14" s="11">
        <v>23.79</v>
      </c>
      <c r="C14" s="68"/>
    </row>
    <row r="15" spans="1:3" ht="12.75">
      <c r="A15" s="1" t="s">
        <v>15</v>
      </c>
      <c r="B15" s="11">
        <v>7.4</v>
      </c>
      <c r="C15" s="68"/>
    </row>
    <row r="16" spans="1:3" ht="12.75">
      <c r="A16" s="1" t="s">
        <v>16</v>
      </c>
      <c r="B16" s="11">
        <v>19</v>
      </c>
      <c r="C16" s="68"/>
    </row>
    <row r="17" spans="1:3" ht="12.75">
      <c r="A17" s="1" t="s">
        <v>17</v>
      </c>
      <c r="B17" s="12">
        <v>8.63</v>
      </c>
      <c r="C17" s="68"/>
    </row>
    <row r="18" spans="1:3" ht="12.75">
      <c r="A18" t="s">
        <v>2</v>
      </c>
      <c r="B18" s="2">
        <f>SUM(B7:B17)</f>
        <v>224.26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11.33</v>
      </c>
      <c r="C21" s="68"/>
    </row>
    <row r="22" spans="1:3" ht="12.75">
      <c r="A22" s="1" t="s">
        <v>19</v>
      </c>
      <c r="B22" s="7">
        <v>31.76</v>
      </c>
      <c r="C22" s="68"/>
    </row>
    <row r="23" spans="1:3" ht="12.75">
      <c r="A23" s="1" t="s">
        <v>20</v>
      </c>
      <c r="B23" s="7">
        <v>16.97</v>
      </c>
      <c r="C23" s="68"/>
    </row>
    <row r="24" spans="1:3" ht="12.75">
      <c r="A24" s="1" t="s">
        <v>21</v>
      </c>
      <c r="B24" s="8">
        <v>96</v>
      </c>
      <c r="C24" s="68"/>
    </row>
    <row r="25" spans="1:3" ht="12.75">
      <c r="A25" t="s">
        <v>4</v>
      </c>
      <c r="B25" s="2">
        <f>SUM(B21:B24)</f>
        <v>156.06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380.32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-6.619999999999948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0.12122162162162162</v>
      </c>
      <c r="C32" s="68"/>
    </row>
    <row r="33" spans="1:3" ht="12.75">
      <c r="A33" t="s">
        <v>23</v>
      </c>
      <c r="B33" s="13">
        <f>B25/B2</f>
        <v>0.08435675675675676</v>
      </c>
      <c r="C33" s="68"/>
    </row>
    <row r="34" spans="1:3" ht="12.75">
      <c r="A34" t="s">
        <v>27</v>
      </c>
      <c r="B34" s="13">
        <f>B27/B2</f>
        <v>0.20557837837837836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Haakenson, Paulann</cp:lastModifiedBy>
  <cp:lastPrinted>2012-12-21T12:58:24Z</cp:lastPrinted>
  <dcterms:created xsi:type="dcterms:W3CDTF">2005-01-10T15:34:54Z</dcterms:created>
  <dcterms:modified xsi:type="dcterms:W3CDTF">2024-02-02T19:05:33Z</dcterms:modified>
  <cp:category/>
  <cp:version/>
  <cp:contentType/>
  <cp:contentStatus/>
</cp:coreProperties>
</file>