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32" activeTab="5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<sst xmlns="http://schemas.openxmlformats.org/spreadsheetml/2006/main" count="681" uniqueCount="158">
  <si>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</si>
  <si>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</si>
  <si>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</si>
  <si>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</si>
  <si>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</si>
  <si>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</si>
  <si>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</si>
  <si>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</si>
  <si>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</si>
  <si>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</si>
  <si>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</si>
  <si>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</si>
  <si>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</si>
  <si>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</si>
  <si>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</si>
  <si>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</si>
  <si>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</si>
  <si>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</si>
  <si>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</si>
  <si>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</si>
  <si>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</si>
  <si>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</si>
  <si>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</si>
  <si>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</si>
  <si>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</si>
  <si>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</si>
  <si>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</si>
  <si>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</si>
  <si>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</si>
  <si>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</si>
  <si>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</si>
  <si>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</si>
  <si>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</si>
  <si>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</si>
  <si>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</si>
  <si>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</si>
  <si>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</si>
  <si>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</si>
  <si>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</si>
  <si>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</si>
  <si>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</si>
  <si>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</si>
  <si>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</si>
  <si>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</si>
  <si>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</si>
  <si>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</si>
  <si>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</si>
  <si>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</si>
  <si>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</si>
  <si>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</si>
  <si>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</si>
  <si>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</si>
  <si>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</si>
  <si>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</si>
  <si>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</si>
  <si>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</si>
  <si>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</si>
  <si>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</si>
  <si>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</si>
  <si>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</si>
  <si>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</si>
  <si>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</si>
  <si>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</si>
  <si>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</si>
  <si>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</si>
  <si>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</si>
  <si>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</si>
  <si>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</si>
  <si>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</si>
  <si>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</si>
  <si>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</si>
  <si>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</si>
  <si>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</si>
  <si>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</si>
  <si>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</si>
  <si>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</si>
  <si>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</si>
  <si>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</si>
  <si>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</si>
  <si>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</si>
  <si>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</si>
  <si>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</si>
  <si>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</si>
  <si>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</si>
  <si>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</si>
  <si>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</si>
  <si>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</si>
  <si>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</si>
  <si>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</si>
  <si>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</si>
  <si>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</si>
  <si>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</si>
  <si>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</si>
  <si>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</si>
  <si>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</si>
  <si>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</si>
  <si>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</si>
  <si>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</si>
  <si>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</si>
  <si>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</si>
  <si>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</si>
  <si>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</si>
  <si>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</si>
  <si>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</si>
  <si>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</si>
  <si>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</si>
  <si>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</si>
  <si>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</si>
  <si>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</si>
  <si>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</si>
  <si>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</si>
  <si>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</si>
  <si>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</si>
  <si>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</si>
  <si>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</si>
  <si>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</si>
  <si>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</si>
  <si>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</si>
  <si>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</si>
  <si>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</si>
  <si>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</si>
  <si>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</si>
  <si>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</si>
  <si>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</si>
  <si>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</si>
  <si>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</si>
  <si>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</si>
  <si>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</si>
  <si>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</si>
  <si>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</si>
  <si>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</si>
  <si>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</si>
  <si>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</si>
  <si>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</si>
  <si>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</si>
  <si>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</si>
  <si>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 xml:space="preserve">  Market Price</t>
  </si>
  <si>
    <t xml:space="preserve">                                </t>
  </si>
  <si>
    <t>Fungicide for rust would cost $4 plus application</t>
  </si>
  <si>
    <t xml:space="preserve">the whole farm cashflow.  This worksheet consists of three tables.  The first table lists the market  </t>
  </si>
  <si>
    <t>rock roller rent, soil testing</t>
  </si>
  <si>
    <t>Cost includes $8 for inoculant and fungicide seed treatment</t>
  </si>
  <si>
    <t>Fungicide for white mold. A second treatment may be needed.</t>
  </si>
  <si>
    <t>Soil test, rock roller rent, custom aerial application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</si>
  <si>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</si>
  <si>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</si>
  <si>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</si>
  <si>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</si>
  <si>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$4.</t>
  </si>
  <si>
    <t>Cereal grain aphid insecticide would cost about $4</t>
  </si>
  <si>
    <t>Mkt Rev.</t>
  </si>
  <si>
    <t>per Acre</t>
  </si>
  <si>
    <t xml:space="preserve">Dir. Costs </t>
  </si>
  <si>
    <t>Insecticide for cutworms and/or pea aphids would cost $4.</t>
  </si>
  <si>
    <t>No crop insurance available in most counties of this region</t>
  </si>
  <si>
    <t>Developed by: Ronald Haugen, NDSU Extension Service</t>
  </si>
  <si>
    <t>Malt price, feed quality price est. is $3.75</t>
  </si>
  <si>
    <t>North Dakota 2024 Projected Crop Budgets - East Central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</si>
</sst>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18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30</xdr:row>
      <xdr:rowOff>142875</xdr:rowOff>
    </xdr:from>
    <xdr:to>
      <xdr:col>10</xdr:col>
      <xdr:colOff>228600</xdr:colOff>
      <xdr:row>57</xdr:row>
      <xdr:rowOff>114300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A2" sqref="A2:J2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155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4"/>
      <c r="B3" s="35"/>
      <c r="C3" s="36"/>
      <c r="D3" s="36"/>
      <c r="E3" s="36"/>
      <c r="F3" s="35"/>
      <c r="G3" s="35"/>
      <c r="H3" s="35"/>
    </row>
    <row r="4" spans="1:8" ht="12.75">
      <c r="A4" s="40" t="s">
        <v>94</v>
      </c>
      <c r="B4" s="37"/>
      <c r="C4" s="37"/>
      <c r="D4" s="37"/>
      <c r="E4" s="37"/>
      <c r="F4" s="37"/>
      <c r="G4" s="37"/>
      <c r="H4" s="37"/>
    </row>
    <row r="5" spans="1:8" ht="12.75">
      <c r="A5" s="16" t="s">
        <v>95</v>
      </c>
      <c r="B5" s="37"/>
      <c r="C5" s="37"/>
      <c r="D5" s="37"/>
      <c r="E5" s="37"/>
      <c r="F5" s="37"/>
      <c r="G5" s="37"/>
      <c r="H5" s="37"/>
    </row>
    <row r="6" spans="1:8" ht="12.75">
      <c r="A6" s="16" t="s">
        <v>96</v>
      </c>
      <c r="B6" s="37"/>
      <c r="C6" s="37"/>
      <c r="D6" s="37"/>
      <c r="E6" s="37"/>
      <c r="F6" s="37"/>
      <c r="G6" s="37"/>
      <c r="H6" s="37"/>
    </row>
    <row r="7" spans="1:8" ht="12.75">
      <c r="A7" s="16" t="s">
        <v>97</v>
      </c>
      <c r="B7" s="37"/>
      <c r="C7" s="37"/>
      <c r="D7" s="37"/>
      <c r="E7" s="37"/>
      <c r="F7" s="37"/>
      <c r="G7" s="37"/>
      <c r="H7" s="37"/>
    </row>
    <row r="8" spans="1:8" ht="12.75">
      <c r="A8" s="16" t="s">
        <v>98</v>
      </c>
      <c r="B8" s="37"/>
      <c r="C8" s="37"/>
      <c r="D8" s="37"/>
      <c r="E8" s="37"/>
      <c r="F8" s="37"/>
      <c r="G8" s="37"/>
      <c r="H8" s="37"/>
    </row>
    <row r="9" spans="1:8" ht="12.75">
      <c r="A9" s="16" t="s">
        <v>144</v>
      </c>
      <c r="B9" s="37"/>
      <c r="C9" s="37"/>
      <c r="D9" s="37"/>
      <c r="E9" s="37"/>
      <c r="F9" s="37"/>
      <c r="G9" s="37"/>
      <c r="H9" s="37"/>
    </row>
    <row r="10" spans="1:8" ht="12.75">
      <c r="A10" s="16" t="s">
        <v>145</v>
      </c>
      <c r="B10" s="37"/>
      <c r="C10" s="37"/>
      <c r="D10" s="37"/>
      <c r="E10" s="37"/>
      <c r="F10" s="37"/>
      <c r="G10" s="37"/>
      <c r="H10" s="37"/>
    </row>
    <row r="11" spans="1:8" ht="12.75">
      <c r="A11" s="16" t="s">
        <v>99</v>
      </c>
      <c r="B11" s="37"/>
      <c r="C11" s="37"/>
      <c r="D11" s="37"/>
      <c r="E11" s="37"/>
      <c r="F11" s="37"/>
      <c r="G11" s="37"/>
      <c r="H11" s="37"/>
    </row>
    <row r="12" spans="1:8" ht="12.75">
      <c r="A12" s="16"/>
      <c r="B12" s="37"/>
      <c r="C12" s="37"/>
      <c r="D12" s="37"/>
      <c r="E12" s="37"/>
      <c r="F12" s="37"/>
      <c r="G12" s="37"/>
      <c r="H12" s="37"/>
    </row>
    <row r="13" spans="1:8" ht="12.75">
      <c r="A13" s="40" t="s">
        <v>100</v>
      </c>
      <c r="B13" s="38"/>
      <c r="C13" s="38"/>
      <c r="D13" s="37"/>
      <c r="E13" s="37"/>
      <c r="F13" s="37"/>
      <c r="G13" s="37"/>
      <c r="H13" s="37"/>
    </row>
    <row r="14" spans="1:8" ht="12.75">
      <c r="A14" s="16" t="s">
        <v>101</v>
      </c>
      <c r="B14" s="37"/>
      <c r="C14" s="37"/>
      <c r="D14" s="37"/>
      <c r="E14" s="37"/>
      <c r="F14" s="37"/>
      <c r="G14" s="37"/>
      <c r="H14" s="37"/>
    </row>
    <row r="15" spans="1:8" ht="12.75">
      <c r="A15" s="16" t="s">
        <v>139</v>
      </c>
      <c r="B15" s="37"/>
      <c r="C15" s="37"/>
      <c r="D15" s="37"/>
      <c r="E15" s="37"/>
      <c r="F15" s="37"/>
      <c r="G15" s="37"/>
      <c r="H15" s="37"/>
    </row>
    <row r="16" spans="1:8" ht="12.75">
      <c r="A16" s="16" t="s">
        <v>102</v>
      </c>
      <c r="B16" s="37"/>
      <c r="C16" s="37"/>
      <c r="D16" s="37"/>
      <c r="E16" s="37"/>
      <c r="F16" s="37"/>
      <c r="G16" s="37"/>
      <c r="H16" s="37"/>
    </row>
    <row r="17" spans="1:8" ht="12.75">
      <c r="A17" s="16" t="s">
        <v>103</v>
      </c>
      <c r="B17" s="37"/>
      <c r="C17" s="37"/>
      <c r="D17" s="37"/>
      <c r="E17" s="37"/>
      <c r="F17" s="37"/>
      <c r="G17" s="37"/>
      <c r="H17" s="37"/>
    </row>
    <row r="18" spans="1:8" ht="12.75">
      <c r="A18" s="16" t="s">
        <v>121</v>
      </c>
      <c r="B18" s="37"/>
      <c r="C18" s="37"/>
      <c r="D18" s="37"/>
      <c r="E18" s="37"/>
      <c r="F18" s="37"/>
      <c r="G18" s="37"/>
      <c r="H18" s="37"/>
    </row>
    <row r="19" spans="1:8" ht="12.75">
      <c r="A19" s="16" t="s">
        <v>104</v>
      </c>
      <c r="B19" s="37"/>
      <c r="C19" s="37"/>
      <c r="E19" s="37"/>
      <c r="F19" s="37"/>
      <c r="G19" s="37"/>
      <c r="H19" s="37"/>
    </row>
    <row r="20" spans="1:8" ht="12.75">
      <c r="A20" s="16" t="s">
        <v>105</v>
      </c>
      <c r="B20" s="37"/>
      <c r="C20" s="37"/>
      <c r="D20" s="37"/>
      <c r="E20" s="37"/>
      <c r="F20" s="37"/>
      <c r="G20" s="37"/>
      <c r="H20" s="37"/>
    </row>
    <row r="21" spans="1:8" ht="12.75">
      <c r="A21" s="16" t="s">
        <v>106</v>
      </c>
      <c r="B21" s="37"/>
      <c r="C21" s="37"/>
      <c r="D21" s="37"/>
      <c r="E21" s="37"/>
      <c r="F21" s="37"/>
      <c r="G21" s="37"/>
      <c r="H21" s="37"/>
    </row>
    <row r="22" spans="1:8" ht="12.75">
      <c r="A22" s="16" t="s">
        <v>107</v>
      </c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1:8" ht="12.75">
      <c r="A24" s="40" t="s">
        <v>108</v>
      </c>
      <c r="B24" s="37"/>
      <c r="C24" s="37"/>
      <c r="D24" s="37"/>
      <c r="E24" s="37"/>
      <c r="F24" s="37"/>
      <c r="G24" s="37"/>
      <c r="H24" s="37"/>
    </row>
    <row r="25" spans="1:8" ht="12.75">
      <c r="A25" s="16" t="s">
        <v>109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16" t="s">
        <v>110</v>
      </c>
      <c r="B26" s="37"/>
      <c r="C26" s="37"/>
      <c r="D26" s="37"/>
      <c r="E26" s="37"/>
      <c r="F26" s="37"/>
      <c r="G26" s="37"/>
      <c r="H26" s="37"/>
    </row>
    <row r="27" spans="1:8" ht="12.75">
      <c r="A27" s="16" t="s">
        <v>111</v>
      </c>
      <c r="B27" s="37"/>
      <c r="C27" s="37"/>
      <c r="D27" s="37"/>
      <c r="E27" s="37"/>
      <c r="F27" s="37"/>
      <c r="G27" s="37"/>
      <c r="H27" s="37"/>
    </row>
    <row r="28" spans="1:8" ht="13.5">
      <c r="A28" s="16" t="s">
        <v>112</v>
      </c>
      <c r="B28" s="37"/>
      <c r="C28" s="37"/>
      <c r="D28" s="37"/>
      <c r="E28" s="37"/>
      <c r="F28" s="37"/>
      <c r="G28" s="37"/>
      <c r="H28" s="37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113</v>
      </c>
      <c r="B30" s="35"/>
      <c r="C30" s="35"/>
      <c r="D30" s="35"/>
      <c r="E30" s="35"/>
      <c r="F30" s="35"/>
      <c r="G30" s="35"/>
      <c r="H30" s="35"/>
    </row>
    <row r="31" spans="1:1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1" t="s">
        <v>0</v>
      </c>
      <c r="C1" s="62" t="s">
        <v>30</v>
      </c>
    </row>
    <row r="2" spans="1:3" ht="12.75">
      <c r="A2" t="s">
        <v>29</v>
      </c>
      <c r="B2" s="9">
        <v>1670</v>
      </c>
      <c r="C2" s="60"/>
    </row>
    <row r="3" spans="1:3" ht="12.75">
      <c r="A3" t="s">
        <v>136</v>
      </c>
      <c r="B3" s="10">
        <v>0.313</v>
      </c>
      <c r="C3" s="60"/>
    </row>
    <row r="4" spans="1:3" ht="12.75">
      <c r="A4" t="s">
        <v>28</v>
      </c>
      <c r="B4" s="2">
        <f>B2*B3</f>
        <v>522.71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57.38</v>
      </c>
      <c r="C7" s="63"/>
    </row>
    <row r="8" spans="1:3" ht="12.75">
      <c r="A8" s="1" t="s">
        <v>9</v>
      </c>
      <c r="B8" s="11">
        <v>31.6</v>
      </c>
      <c r="C8" s="60"/>
    </row>
    <row r="9" spans="1:3" ht="12.75">
      <c r="A9" s="1" t="s">
        <v>24</v>
      </c>
      <c r="B9" s="11">
        <v>0</v>
      </c>
      <c r="C9" s="60" t="s">
        <v>138</v>
      </c>
    </row>
    <row r="10" spans="1:3" ht="12.75">
      <c r="A10" s="1" t="s">
        <v>10</v>
      </c>
      <c r="B10" s="11">
        <v>10</v>
      </c>
      <c r="C10" s="60" t="s">
        <v>127</v>
      </c>
    </row>
    <row r="11" spans="1:3" ht="12.75">
      <c r="A11" s="1" t="s">
        <v>12</v>
      </c>
      <c r="B11" s="11">
        <v>54.69</v>
      </c>
      <c r="C11" s="60"/>
    </row>
    <row r="12" spans="1:3" ht="12.75">
      <c r="A12" s="1" t="s">
        <v>11</v>
      </c>
      <c r="B12" s="11">
        <v>15.5</v>
      </c>
      <c r="C12" s="60"/>
    </row>
    <row r="13" spans="1:3" ht="12.75">
      <c r="A13" s="1" t="s">
        <v>13</v>
      </c>
      <c r="B13" s="11">
        <v>24.85</v>
      </c>
      <c r="C13" s="60"/>
    </row>
    <row r="14" spans="1:3" ht="12.75">
      <c r="A14" s="1" t="s">
        <v>14</v>
      </c>
      <c r="B14" s="11">
        <v>23.94</v>
      </c>
      <c r="C14" s="60"/>
    </row>
    <row r="15" spans="1:3" ht="12.75">
      <c r="A15" s="1" t="s">
        <v>15</v>
      </c>
      <c r="B15" s="11">
        <v>6.68</v>
      </c>
      <c r="C15" s="60"/>
    </row>
    <row r="16" spans="1:3" ht="12.75">
      <c r="A16" s="1" t="s">
        <v>16</v>
      </c>
      <c r="B16" s="11">
        <v>21</v>
      </c>
      <c r="C16" s="60" t="s">
        <v>133</v>
      </c>
    </row>
    <row r="17" spans="1:3" ht="12.75">
      <c r="A17" s="1" t="s">
        <v>17</v>
      </c>
      <c r="B17" s="12">
        <v>9.83</v>
      </c>
      <c r="C17" s="60"/>
    </row>
    <row r="18" spans="1:3" ht="12.75">
      <c r="A18" t="s">
        <v>2</v>
      </c>
      <c r="B18" s="2">
        <f>SUM(B7:B17)</f>
        <v>255.47000000000003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11.1</v>
      </c>
      <c r="C21" s="60"/>
    </row>
    <row r="22" spans="1:3" ht="12.75">
      <c r="A22" s="1" t="s">
        <v>19</v>
      </c>
      <c r="B22" s="7">
        <v>30.39</v>
      </c>
      <c r="C22" s="60"/>
    </row>
    <row r="23" spans="1:3" ht="12.75">
      <c r="A23" s="1" t="s">
        <v>20</v>
      </c>
      <c r="B23" s="7">
        <v>16.46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130.95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386.42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136.29000000000002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0.15297604790419164</v>
      </c>
      <c r="C32" s="60"/>
    </row>
    <row r="33" spans="1:3" ht="12.75">
      <c r="A33" t="s">
        <v>23</v>
      </c>
      <c r="B33" s="13">
        <f>B25/B2</f>
        <v>0.07841317365269461</v>
      </c>
      <c r="C33" s="60"/>
    </row>
    <row r="34" spans="1:3" ht="12.75">
      <c r="A34" t="s">
        <v>27</v>
      </c>
      <c r="B34" s="13">
        <f>B27/B2</f>
        <v>0.23138922155688624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1" t="s">
        <v>0</v>
      </c>
      <c r="C1" s="62" t="s">
        <v>30</v>
      </c>
    </row>
    <row r="2" spans="1:3" ht="12.75">
      <c r="A2" t="s">
        <v>29</v>
      </c>
      <c r="B2" s="9">
        <v>1680</v>
      </c>
      <c r="C2" s="60"/>
    </row>
    <row r="3" spans="1:3" ht="12.75">
      <c r="A3" t="s">
        <v>136</v>
      </c>
      <c r="B3" s="10">
        <v>0.211</v>
      </c>
      <c r="C3" s="60"/>
    </row>
    <row r="4" spans="1:3" ht="12.75">
      <c r="A4" t="s">
        <v>28</v>
      </c>
      <c r="B4">
        <f>B2*B3</f>
        <v>354.47999999999996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79</v>
      </c>
      <c r="C7" s="60"/>
    </row>
    <row r="8" spans="1:3" ht="12.75">
      <c r="A8" s="1" t="s">
        <v>9</v>
      </c>
      <c r="B8" s="11">
        <v>15.6</v>
      </c>
      <c r="C8" s="60"/>
    </row>
    <row r="9" spans="1:3" ht="12.75">
      <c r="A9" s="1" t="s">
        <v>24</v>
      </c>
      <c r="B9" s="11">
        <v>0</v>
      </c>
      <c r="C9" s="60" t="s">
        <v>128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95</v>
      </c>
      <c r="C11" s="60"/>
    </row>
    <row r="12" spans="1:3" ht="12.75">
      <c r="A12" s="1" t="s">
        <v>11</v>
      </c>
      <c r="B12" s="11">
        <v>8</v>
      </c>
      <c r="C12" s="60"/>
    </row>
    <row r="13" spans="1:3" ht="12.75">
      <c r="A13" s="1" t="s">
        <v>13</v>
      </c>
      <c r="B13" s="11">
        <v>22.94</v>
      </c>
      <c r="C13" s="60"/>
    </row>
    <row r="14" spans="1:3" ht="12.75">
      <c r="A14" s="1" t="s">
        <v>14</v>
      </c>
      <c r="B14" s="11">
        <v>23.32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2</v>
      </c>
      <c r="C16" s="60"/>
    </row>
    <row r="17" spans="1:3" ht="12.75">
      <c r="A17" s="1" t="s">
        <v>17</v>
      </c>
      <c r="B17" s="12">
        <v>9.83</v>
      </c>
      <c r="C17" s="60"/>
    </row>
    <row r="18" spans="1:3" ht="12.75">
      <c r="A18" t="s">
        <v>2</v>
      </c>
      <c r="B18" s="2">
        <f>SUM(B7:B17)</f>
        <v>255.69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10.12</v>
      </c>
      <c r="C21" s="60"/>
    </row>
    <row r="22" spans="1:3" ht="12.75">
      <c r="A22" s="1" t="s">
        <v>19</v>
      </c>
      <c r="B22" s="7">
        <v>28.1</v>
      </c>
      <c r="C22" s="60"/>
    </row>
    <row r="23" spans="1:3" ht="12.75">
      <c r="A23" s="1" t="s">
        <v>20</v>
      </c>
      <c r="B23" s="7">
        <v>14.18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125.4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381.09000000000003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-26.61000000000007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0.15219642857142857</v>
      </c>
      <c r="C32" s="60"/>
    </row>
    <row r="33" spans="1:3" ht="12.75">
      <c r="A33" t="s">
        <v>23</v>
      </c>
      <c r="B33" s="13">
        <f>B25/B2</f>
        <v>0.07464285714285715</v>
      </c>
      <c r="C33" s="60"/>
    </row>
    <row r="34" spans="1:3" ht="12.75">
      <c r="A34" t="s">
        <v>27</v>
      </c>
      <c r="B34" s="13">
        <f>B27/B2</f>
        <v>0.22683928571428574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1" t="s">
        <v>0</v>
      </c>
      <c r="C1" s="62" t="s">
        <v>30</v>
      </c>
    </row>
    <row r="2" spans="1:3" ht="12.75">
      <c r="A2" t="s">
        <v>29</v>
      </c>
      <c r="B2" s="9">
        <v>18</v>
      </c>
      <c r="C2" s="60"/>
    </row>
    <row r="3" spans="1:3" ht="12.75">
      <c r="A3" t="s">
        <v>136</v>
      </c>
      <c r="B3" s="12">
        <v>11.38</v>
      </c>
      <c r="C3" s="60"/>
    </row>
    <row r="4" spans="1:3" ht="12.75">
      <c r="A4" t="s">
        <v>28</v>
      </c>
      <c r="B4" s="2">
        <f>B2*B3</f>
        <v>204.84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20</v>
      </c>
      <c r="C7" s="60"/>
    </row>
    <row r="8" spans="1:3" ht="12.75">
      <c r="A8" s="1" t="s">
        <v>9</v>
      </c>
      <c r="B8" s="11">
        <v>27.1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28.18</v>
      </c>
      <c r="C11" s="60"/>
    </row>
    <row r="12" spans="1:3" ht="12.75">
      <c r="A12" s="1" t="s">
        <v>11</v>
      </c>
      <c r="B12" s="11">
        <v>12</v>
      </c>
      <c r="C12" s="60"/>
    </row>
    <row r="13" spans="1:3" ht="12.75">
      <c r="A13" s="1" t="s">
        <v>13</v>
      </c>
      <c r="B13" s="11">
        <v>22.63</v>
      </c>
      <c r="C13" s="60"/>
    </row>
    <row r="14" spans="1:3" ht="12.75">
      <c r="A14" s="1" t="s">
        <v>14</v>
      </c>
      <c r="B14" s="11">
        <v>24.21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2</v>
      </c>
      <c r="C16" s="60"/>
    </row>
    <row r="17" spans="1:3" ht="12.75">
      <c r="A17" s="1" t="s">
        <v>17</v>
      </c>
      <c r="B17" s="12">
        <v>5.44</v>
      </c>
      <c r="C17" s="60"/>
    </row>
    <row r="18" spans="1:3" ht="12.75">
      <c r="A18" t="s">
        <v>2</v>
      </c>
      <c r="B18" s="2">
        <f>SUM(B7:B17)</f>
        <v>141.56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10.18</v>
      </c>
      <c r="C21" s="60"/>
    </row>
    <row r="22" spans="1:3" ht="12.75">
      <c r="A22" s="1" t="s">
        <v>19</v>
      </c>
      <c r="B22" s="7">
        <v>28.22</v>
      </c>
      <c r="C22" s="60"/>
    </row>
    <row r="23" spans="1:3" ht="12.75">
      <c r="A23" s="1" t="s">
        <v>20</v>
      </c>
      <c r="B23" s="7">
        <v>14.8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126.2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267.76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-62.91999999999999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7.864444444444445</v>
      </c>
      <c r="C32" s="60"/>
    </row>
    <row r="33" spans="1:3" ht="12.75">
      <c r="A33" t="s">
        <v>23</v>
      </c>
      <c r="B33" s="2">
        <f>B25/B2</f>
        <v>7.011111111111111</v>
      </c>
      <c r="C33" s="60"/>
    </row>
    <row r="34" spans="1:3" ht="12.75">
      <c r="A34" t="s">
        <v>27</v>
      </c>
      <c r="B34" s="2">
        <f>B27/B2</f>
        <v>14.875555555555556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1" t="s">
        <v>0</v>
      </c>
      <c r="C1" s="62" t="s">
        <v>30</v>
      </c>
    </row>
    <row r="2" spans="1:3" ht="12.75">
      <c r="A2" t="s">
        <v>29</v>
      </c>
      <c r="B2" s="9">
        <v>30</v>
      </c>
      <c r="C2" s="60"/>
    </row>
    <row r="3" spans="1:3" ht="12.75">
      <c r="A3" t="s">
        <v>136</v>
      </c>
      <c r="B3" s="12">
        <v>8.52</v>
      </c>
      <c r="C3" s="60"/>
    </row>
    <row r="4" spans="1:3" ht="12.75">
      <c r="A4" t="s">
        <v>28</v>
      </c>
      <c r="B4" s="2">
        <f>B2*B3</f>
        <v>255.6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60</v>
      </c>
      <c r="C7" s="60"/>
    </row>
    <row r="8" spans="1:3" ht="12.75">
      <c r="A8" s="1" t="s">
        <v>9</v>
      </c>
      <c r="B8" s="11">
        <v>34.9</v>
      </c>
      <c r="C8" s="60"/>
    </row>
    <row r="9" spans="1:3" ht="12.75">
      <c r="A9" s="1" t="s">
        <v>24</v>
      </c>
      <c r="B9" s="11">
        <v>3</v>
      </c>
      <c r="C9" s="60" t="s">
        <v>131</v>
      </c>
    </row>
    <row r="10" spans="1:3" ht="12.75">
      <c r="A10" s="1" t="s">
        <v>10</v>
      </c>
      <c r="B10" s="11">
        <v>0</v>
      </c>
      <c r="C10" s="60" t="s">
        <v>153</v>
      </c>
    </row>
    <row r="11" spans="1:3" ht="12.75">
      <c r="A11" s="1" t="s">
        <v>12</v>
      </c>
      <c r="B11" s="11">
        <v>12.51</v>
      </c>
      <c r="C11" s="60"/>
    </row>
    <row r="12" spans="1:3" ht="12.75">
      <c r="A12" s="1" t="s">
        <v>11</v>
      </c>
      <c r="B12" s="11">
        <v>6</v>
      </c>
      <c r="C12" s="60"/>
    </row>
    <row r="13" spans="1:3" ht="12.75">
      <c r="A13" s="1" t="s">
        <v>13</v>
      </c>
      <c r="B13" s="11">
        <v>23.61</v>
      </c>
      <c r="C13" s="60"/>
    </row>
    <row r="14" spans="1:3" ht="12.75">
      <c r="A14" s="1" t="s">
        <v>14</v>
      </c>
      <c r="B14" s="11">
        <v>24.83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10</v>
      </c>
      <c r="C16" s="60" t="s">
        <v>132</v>
      </c>
    </row>
    <row r="17" spans="1:3" ht="12.75">
      <c r="A17" s="1" t="s">
        <v>17</v>
      </c>
      <c r="B17" s="12">
        <v>6.99</v>
      </c>
      <c r="C17" s="60"/>
    </row>
    <row r="18" spans="1:3" ht="12.75">
      <c r="A18" t="s">
        <v>2</v>
      </c>
      <c r="B18" s="2">
        <f>SUM(B7:B17)</f>
        <v>181.84000000000003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10.4</v>
      </c>
      <c r="C21" s="60"/>
    </row>
    <row r="22" spans="1:3" ht="12.75">
      <c r="A22" s="1" t="s">
        <v>19</v>
      </c>
      <c r="B22" s="7">
        <v>29.63</v>
      </c>
      <c r="C22" s="60"/>
    </row>
    <row r="23" spans="1:3" ht="12.75">
      <c r="A23" s="1" t="s">
        <v>20</v>
      </c>
      <c r="B23" s="7">
        <v>15.06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128.09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309.93000000000006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-54.33000000000007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6.061333333333335</v>
      </c>
      <c r="C32" s="60"/>
    </row>
    <row r="33" spans="1:3" ht="12.75">
      <c r="A33" t="s">
        <v>23</v>
      </c>
      <c r="B33" s="2">
        <f>B25/B2</f>
        <v>4.269666666666667</v>
      </c>
      <c r="C33" s="60"/>
    </row>
    <row r="34" spans="1:3" ht="12.75">
      <c r="A34" t="s">
        <v>27</v>
      </c>
      <c r="B34" s="2">
        <f>B27/B2</f>
        <v>10.331000000000001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1" t="s">
        <v>0</v>
      </c>
      <c r="C1" s="62" t="s">
        <v>30</v>
      </c>
    </row>
    <row r="2" spans="1:3" ht="12.75">
      <c r="A2" t="s">
        <v>29</v>
      </c>
      <c r="B2" s="9">
        <v>79</v>
      </c>
      <c r="C2" s="60"/>
    </row>
    <row r="3" spans="1:3" ht="12.75">
      <c r="A3" t="s">
        <v>136</v>
      </c>
      <c r="B3" s="10">
        <v>2.95</v>
      </c>
      <c r="C3" s="60"/>
    </row>
    <row r="4" spans="1:3" ht="12.75">
      <c r="A4" t="s">
        <v>28</v>
      </c>
      <c r="B4">
        <f>B2*B3</f>
        <v>233.05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18</v>
      </c>
      <c r="C7" s="60"/>
    </row>
    <row r="8" spans="1:3" ht="12.75">
      <c r="A8" s="1" t="s">
        <v>9</v>
      </c>
      <c r="B8" s="11">
        <v>6.2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72.52</v>
      </c>
      <c r="C11" s="60"/>
    </row>
    <row r="12" spans="1:3" ht="12.75">
      <c r="A12" s="1" t="s">
        <v>11</v>
      </c>
      <c r="B12" s="11">
        <v>12</v>
      </c>
      <c r="C12" s="60"/>
    </row>
    <row r="13" spans="1:3" ht="12.75">
      <c r="A13" s="1" t="s">
        <v>13</v>
      </c>
      <c r="B13" s="11">
        <v>27.97</v>
      </c>
      <c r="C13" s="60"/>
    </row>
    <row r="14" spans="1:3" ht="12.75">
      <c r="A14" s="1" t="s">
        <v>14</v>
      </c>
      <c r="B14" s="11">
        <v>25.68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2</v>
      </c>
      <c r="C16" s="60"/>
    </row>
    <row r="17" spans="1:3" ht="12.75">
      <c r="A17" s="1" t="s">
        <v>17</v>
      </c>
      <c r="B17" s="12">
        <v>6.57</v>
      </c>
      <c r="C17" s="60"/>
    </row>
    <row r="18" spans="1:3" ht="12.75">
      <c r="A18" t="s">
        <v>2</v>
      </c>
      <c r="B18" s="2">
        <f>SUM(B7:B17)</f>
        <v>170.94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11.4</v>
      </c>
      <c r="C21" s="60"/>
    </row>
    <row r="22" spans="1:3" ht="12.75">
      <c r="A22" s="1" t="s">
        <v>19</v>
      </c>
      <c r="B22" s="7">
        <v>31.86</v>
      </c>
      <c r="C22" s="60"/>
    </row>
    <row r="23" spans="1:3" ht="12.75">
      <c r="A23" s="1" t="s">
        <v>20</v>
      </c>
      <c r="B23" s="7">
        <v>16.5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132.76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303.7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-70.64999999999998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2.1637974683544305</v>
      </c>
      <c r="C32" s="60"/>
    </row>
    <row r="33" spans="1:3" ht="12.75">
      <c r="A33" t="s">
        <v>23</v>
      </c>
      <c r="B33" s="2">
        <f>B25/B2</f>
        <v>1.680506329113924</v>
      </c>
      <c r="C33" s="60"/>
    </row>
    <row r="34" spans="1:3" ht="12.75">
      <c r="A34" t="s">
        <v>27</v>
      </c>
      <c r="B34" s="2">
        <f>B27/B2</f>
        <v>3.8443037974683545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1" t="s">
        <v>0</v>
      </c>
      <c r="C1" s="62" t="s">
        <v>30</v>
      </c>
    </row>
    <row r="2" spans="1:3" ht="12.75">
      <c r="A2" t="s">
        <v>29</v>
      </c>
      <c r="B2" s="9">
        <v>800</v>
      </c>
      <c r="C2" s="60"/>
    </row>
    <row r="3" spans="1:3" ht="12.75">
      <c r="A3" t="s">
        <v>136</v>
      </c>
      <c r="B3" s="10">
        <v>0.45</v>
      </c>
      <c r="C3" s="60"/>
    </row>
    <row r="4" spans="1:3" ht="12.75">
      <c r="A4" t="s">
        <v>28</v>
      </c>
      <c r="B4" s="2">
        <f>B2*B3</f>
        <v>360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13.72</v>
      </c>
      <c r="C7" s="60"/>
    </row>
    <row r="8" spans="1:3" ht="12.75">
      <c r="A8" s="1" t="s">
        <v>9</v>
      </c>
      <c r="B8" s="11">
        <v>12.9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6</v>
      </c>
      <c r="C10" s="60" t="s">
        <v>129</v>
      </c>
    </row>
    <row r="11" spans="1:3" ht="12.75">
      <c r="A11" s="1" t="s">
        <v>12</v>
      </c>
      <c r="B11" s="11">
        <v>30.35</v>
      </c>
      <c r="C11" s="60"/>
    </row>
    <row r="12" spans="1:3" ht="12.75">
      <c r="A12" s="1" t="s">
        <v>11</v>
      </c>
      <c r="B12" s="11">
        <v>0</v>
      </c>
      <c r="C12" s="60" t="s">
        <v>135</v>
      </c>
    </row>
    <row r="13" spans="1:3" ht="12.75">
      <c r="A13" s="1" t="s">
        <v>13</v>
      </c>
      <c r="B13" s="11">
        <v>21.82</v>
      </c>
      <c r="C13" s="60"/>
    </row>
    <row r="14" spans="1:3" ht="12.75">
      <c r="A14" s="1" t="s">
        <v>14</v>
      </c>
      <c r="B14" s="11">
        <v>23.22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2</v>
      </c>
      <c r="C16" s="60"/>
    </row>
    <row r="17" spans="1:3" ht="12.75">
      <c r="A17" s="1" t="s">
        <v>17</v>
      </c>
      <c r="B17" s="12">
        <v>4.4</v>
      </c>
      <c r="C17" s="60"/>
    </row>
    <row r="18" spans="1:3" ht="12.75">
      <c r="A18" t="s">
        <v>2</v>
      </c>
      <c r="B18" s="2">
        <f>SUM(B7:B17)</f>
        <v>114.41000000000001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10.03</v>
      </c>
      <c r="C21" s="60"/>
    </row>
    <row r="22" spans="1:3" ht="12.75">
      <c r="A22" s="1" t="s">
        <v>19</v>
      </c>
      <c r="B22" s="7">
        <v>27.14</v>
      </c>
      <c r="C22" s="60"/>
    </row>
    <row r="23" spans="1:3" ht="12.75">
      <c r="A23" s="1" t="s">
        <v>20</v>
      </c>
      <c r="B23" s="7">
        <v>14.46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124.63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239.04000000000002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120.95999999999998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0.14301250000000001</v>
      </c>
      <c r="C32" s="60"/>
    </row>
    <row r="33" spans="1:3" ht="12.75">
      <c r="A33" t="s">
        <v>23</v>
      </c>
      <c r="B33" s="13">
        <f>B25/B2</f>
        <v>0.1557875</v>
      </c>
      <c r="C33" s="60"/>
    </row>
    <row r="34" spans="1:3" ht="12.75">
      <c r="A34" t="s">
        <v>27</v>
      </c>
      <c r="B34" s="13">
        <f>B27/B2</f>
        <v>0.2988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1" t="s">
        <v>0</v>
      </c>
      <c r="C1" s="62" t="s">
        <v>30</v>
      </c>
    </row>
    <row r="2" spans="1:3" ht="12.75">
      <c r="A2" t="s">
        <v>29</v>
      </c>
      <c r="B2" s="9">
        <v>950</v>
      </c>
      <c r="C2" s="60"/>
    </row>
    <row r="3" spans="1:3" ht="12.75">
      <c r="A3" t="s">
        <v>136</v>
      </c>
      <c r="B3" s="10">
        <v>0.314</v>
      </c>
      <c r="C3" s="60"/>
    </row>
    <row r="4" spans="1:3" ht="12.75">
      <c r="A4" t="s">
        <v>28</v>
      </c>
      <c r="B4" s="2">
        <f>B2*B3</f>
        <v>298.3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26</v>
      </c>
      <c r="C7" s="60"/>
    </row>
    <row r="8" spans="1:3" ht="12.75">
      <c r="A8" s="1" t="s">
        <v>9</v>
      </c>
      <c r="B8" s="11">
        <v>13.6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23.29</v>
      </c>
      <c r="C11" s="60"/>
    </row>
    <row r="12" spans="1:3" ht="12.75">
      <c r="A12" s="1" t="s">
        <v>11</v>
      </c>
      <c r="B12" s="11">
        <v>9.5</v>
      </c>
      <c r="C12" s="60" t="s">
        <v>154</v>
      </c>
    </row>
    <row r="13" spans="1:3" ht="12.75">
      <c r="A13" s="1" t="s">
        <v>13</v>
      </c>
      <c r="B13" s="11">
        <v>22.18</v>
      </c>
      <c r="C13" s="60"/>
    </row>
    <row r="14" spans="1:3" ht="12.75">
      <c r="A14" s="1" t="s">
        <v>14</v>
      </c>
      <c r="B14" s="11">
        <v>23.38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2</v>
      </c>
      <c r="C16" s="60"/>
    </row>
    <row r="17" spans="1:3" ht="12.75">
      <c r="A17" s="1" t="s">
        <v>17</v>
      </c>
      <c r="B17" s="12">
        <v>4.8</v>
      </c>
      <c r="C17" s="60"/>
    </row>
    <row r="18" spans="1:3" ht="12.75">
      <c r="A18" t="s">
        <v>2</v>
      </c>
      <c r="B18" s="2">
        <f>SUM(B7:B17)</f>
        <v>124.74999999999999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10.15</v>
      </c>
      <c r="C21" s="60"/>
    </row>
    <row r="22" spans="1:3" ht="12.75">
      <c r="A22" s="1" t="s">
        <v>19</v>
      </c>
      <c r="B22" s="7">
        <v>27.49</v>
      </c>
      <c r="C22" s="60"/>
    </row>
    <row r="23" spans="1:3" ht="12.75">
      <c r="A23" s="1" t="s">
        <v>20</v>
      </c>
      <c r="B23" s="7">
        <v>14.6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125.24000000000001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249.99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48.31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0.1313157894736842</v>
      </c>
      <c r="C32" s="60"/>
    </row>
    <row r="33" spans="1:3" ht="12.75">
      <c r="A33" t="s">
        <v>23</v>
      </c>
      <c r="B33" s="13">
        <f>B25/B2</f>
        <v>0.13183157894736844</v>
      </c>
      <c r="C33" s="60"/>
    </row>
    <row r="34" spans="1:3" ht="12.75">
      <c r="A34" t="s">
        <v>27</v>
      </c>
      <c r="B34" s="13">
        <f>B27/B2</f>
        <v>0.26314736842105263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1" t="s">
        <v>0</v>
      </c>
      <c r="C1" s="62" t="s">
        <v>30</v>
      </c>
    </row>
    <row r="2" spans="1:3" ht="12.75">
      <c r="A2" t="s">
        <v>29</v>
      </c>
      <c r="B2" s="9">
        <v>1700</v>
      </c>
      <c r="C2" s="60"/>
    </row>
    <row r="3" spans="1:3" ht="12.75">
      <c r="A3" t="s">
        <v>136</v>
      </c>
      <c r="B3" s="10">
        <v>0.11</v>
      </c>
      <c r="C3" s="60"/>
    </row>
    <row r="4" spans="1:3" ht="12.75">
      <c r="A4" t="s">
        <v>28</v>
      </c>
      <c r="B4" s="2">
        <f>B2*B3</f>
        <v>187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15</v>
      </c>
      <c r="C7" s="60"/>
    </row>
    <row r="8" spans="1:3" ht="12.75">
      <c r="A8" s="1" t="s">
        <v>9</v>
      </c>
      <c r="B8" s="11">
        <v>3.9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34.81</v>
      </c>
      <c r="C11" s="60"/>
    </row>
    <row r="12" spans="1:3" ht="12.75">
      <c r="A12" s="1" t="s">
        <v>11</v>
      </c>
      <c r="B12" s="11">
        <v>0</v>
      </c>
      <c r="C12" s="60"/>
    </row>
    <row r="13" spans="1:3" ht="12.75">
      <c r="A13" s="1" t="s">
        <v>13</v>
      </c>
      <c r="B13" s="11">
        <v>24.44</v>
      </c>
      <c r="C13" s="60"/>
    </row>
    <row r="14" spans="1:3" ht="12.75">
      <c r="A14" s="1" t="s">
        <v>14</v>
      </c>
      <c r="B14" s="11">
        <v>24.25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2</v>
      </c>
      <c r="C16" s="60"/>
    </row>
    <row r="17" spans="1:3" ht="12.75">
      <c r="A17" s="1" t="s">
        <v>17</v>
      </c>
      <c r="B17" s="12">
        <v>4.18</v>
      </c>
      <c r="C17" s="60"/>
    </row>
    <row r="18" spans="1:3" ht="12.75">
      <c r="A18" t="s">
        <v>2</v>
      </c>
      <c r="B18" s="2">
        <f>SUM(B7:B17)</f>
        <v>108.58000000000001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10.49</v>
      </c>
      <c r="C21" s="60"/>
    </row>
    <row r="22" spans="1:3" ht="12.75">
      <c r="A22" s="1" t="s">
        <v>19</v>
      </c>
      <c r="B22" s="7">
        <v>28.89</v>
      </c>
      <c r="C22" s="60"/>
    </row>
    <row r="23" spans="1:3" ht="12.75">
      <c r="A23" s="1" t="s">
        <v>20</v>
      </c>
      <c r="B23" s="7">
        <v>15.22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127.6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236.18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-49.18000000000001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0.06387058823529412</v>
      </c>
      <c r="C32" s="60"/>
    </row>
    <row r="33" spans="1:3" ht="12.75">
      <c r="A33" t="s">
        <v>23</v>
      </c>
      <c r="B33" s="13">
        <f>B25/B2</f>
        <v>0.07505882352941176</v>
      </c>
      <c r="C33" s="60"/>
    </row>
    <row r="34" spans="1:3" ht="12.75">
      <c r="A34" t="s">
        <v>27</v>
      </c>
      <c r="B34" s="13">
        <f>B27/B2</f>
        <v>0.13892941176470588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1" t="s">
        <v>0</v>
      </c>
      <c r="C1" s="62" t="s">
        <v>30</v>
      </c>
    </row>
    <row r="2" spans="1:3" ht="12.75">
      <c r="A2" t="s">
        <v>29</v>
      </c>
      <c r="B2" s="9">
        <v>59</v>
      </c>
      <c r="C2" s="60"/>
    </row>
    <row r="3" spans="1:3" ht="12.75">
      <c r="A3" t="s">
        <v>136</v>
      </c>
      <c r="B3" s="10">
        <v>6.06</v>
      </c>
      <c r="C3" s="60"/>
    </row>
    <row r="4" spans="1:3" ht="12.75">
      <c r="A4" t="s">
        <v>28</v>
      </c>
      <c r="B4">
        <f>B2*B3</f>
        <v>357.53999999999996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15.6</v>
      </c>
      <c r="C7" s="60"/>
    </row>
    <row r="8" spans="1:3" ht="12.75">
      <c r="A8" s="1" t="s">
        <v>9</v>
      </c>
      <c r="B8" s="11">
        <v>26.8</v>
      </c>
      <c r="C8" s="60"/>
    </row>
    <row r="9" spans="1:3" ht="12.75">
      <c r="A9" s="1" t="s">
        <v>24</v>
      </c>
      <c r="B9" s="11">
        <v>10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107.72</v>
      </c>
      <c r="C11" s="60"/>
    </row>
    <row r="12" spans="1:3" ht="12.75">
      <c r="A12" s="1" t="s">
        <v>11</v>
      </c>
      <c r="B12" s="11">
        <v>7.2</v>
      </c>
      <c r="C12" s="60"/>
    </row>
    <row r="13" spans="1:3" ht="12.75">
      <c r="A13" s="1" t="s">
        <v>13</v>
      </c>
      <c r="B13" s="11">
        <v>20.55</v>
      </c>
      <c r="C13" s="60"/>
    </row>
    <row r="14" spans="1:3" ht="12.75">
      <c r="A14" s="1" t="s">
        <v>14</v>
      </c>
      <c r="B14" s="11">
        <v>21.04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9.5</v>
      </c>
      <c r="C16" s="60"/>
    </row>
    <row r="17" spans="1:3" ht="12.75">
      <c r="A17" s="1" t="s">
        <v>17</v>
      </c>
      <c r="B17" s="12">
        <v>8.74</v>
      </c>
      <c r="C17" s="60"/>
    </row>
    <row r="18" spans="1:3" ht="12.75">
      <c r="A18" t="s">
        <v>2</v>
      </c>
      <c r="B18" s="2">
        <f>SUM(B7:B17)</f>
        <v>227.15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9.75</v>
      </c>
      <c r="C21" s="60"/>
    </row>
    <row r="22" spans="1:3" ht="12.75">
      <c r="A22" s="1" t="s">
        <v>19</v>
      </c>
      <c r="B22" s="7">
        <v>25.18</v>
      </c>
      <c r="C22" s="60"/>
    </row>
    <row r="23" spans="1:3" ht="12.75">
      <c r="A23" s="1" t="s">
        <v>20</v>
      </c>
      <c r="B23" s="7">
        <v>12.25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120.18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347.33000000000004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10.209999999999923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3.85</v>
      </c>
      <c r="C32" s="60"/>
    </row>
    <row r="33" spans="1:3" ht="12.75">
      <c r="A33" t="s">
        <v>23</v>
      </c>
      <c r="B33" s="2">
        <f>B25/B2</f>
        <v>2.036949152542373</v>
      </c>
      <c r="C33" s="60"/>
    </row>
    <row r="34" spans="1:3" ht="12.75">
      <c r="A34" t="s">
        <v>27</v>
      </c>
      <c r="B34" s="2">
        <f>B27/B2</f>
        <v>5.886949152542374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1" t="s">
        <v>0</v>
      </c>
      <c r="C1" s="62" t="s">
        <v>30</v>
      </c>
    </row>
    <row r="2" spans="1:3" ht="12.75">
      <c r="A2" t="s">
        <v>29</v>
      </c>
      <c r="B2" s="9">
        <v>47</v>
      </c>
      <c r="C2" s="60"/>
    </row>
    <row r="3" spans="1:3" ht="12.75">
      <c r="A3" t="s">
        <v>136</v>
      </c>
      <c r="B3" s="10">
        <v>6.64</v>
      </c>
      <c r="C3" s="60"/>
    </row>
    <row r="4" spans="1:3" ht="12.75">
      <c r="A4" t="s">
        <v>28</v>
      </c>
      <c r="B4" s="2">
        <f>B2*B3</f>
        <v>312.08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13.2</v>
      </c>
      <c r="C7" s="60"/>
    </row>
    <row r="8" spans="1:3" ht="12.75">
      <c r="A8" s="1" t="s">
        <v>9</v>
      </c>
      <c r="B8" s="11">
        <v>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82.47</v>
      </c>
      <c r="C11" s="60"/>
    </row>
    <row r="12" spans="1:3" ht="12.75">
      <c r="A12" s="1" t="s">
        <v>11</v>
      </c>
      <c r="B12" s="11">
        <v>14</v>
      </c>
      <c r="C12" s="60"/>
    </row>
    <row r="13" spans="1:3" ht="12.75">
      <c r="A13" s="1" t="s">
        <v>13</v>
      </c>
      <c r="B13" s="11">
        <v>19.72</v>
      </c>
      <c r="C13" s="60"/>
    </row>
    <row r="14" spans="1:3" ht="12.75">
      <c r="A14" s="1" t="s">
        <v>14</v>
      </c>
      <c r="B14" s="11">
        <v>20.33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9.5</v>
      </c>
      <c r="C16" s="60"/>
    </row>
    <row r="17" spans="1:3" ht="12.75">
      <c r="A17" s="1" t="s">
        <v>17</v>
      </c>
      <c r="B17" s="12">
        <v>6.53</v>
      </c>
      <c r="C17" s="60"/>
    </row>
    <row r="18" spans="1:3" ht="12.75">
      <c r="A18" t="s">
        <v>2</v>
      </c>
      <c r="B18" s="2">
        <f>SUM(B7:B17)</f>
        <v>169.74999999999997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9.56</v>
      </c>
      <c r="C21" s="60"/>
    </row>
    <row r="22" spans="1:3" ht="12.75">
      <c r="A22" s="1" t="s">
        <v>19</v>
      </c>
      <c r="B22" s="7">
        <v>24.44</v>
      </c>
      <c r="C22" s="60"/>
    </row>
    <row r="23" spans="1:3" ht="12.75">
      <c r="A23" s="1" t="s">
        <v>20</v>
      </c>
      <c r="B23" s="7">
        <v>12.06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119.06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288.80999999999995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23.27000000000004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3.6117021276595738</v>
      </c>
      <c r="C32" s="60"/>
    </row>
    <row r="33" spans="1:3" ht="12.75">
      <c r="A33" t="s">
        <v>23</v>
      </c>
      <c r="B33" s="2">
        <f>B25/B2</f>
        <v>2.5331914893617022</v>
      </c>
      <c r="C33" s="60"/>
    </row>
    <row r="34" spans="1:3" ht="12.75">
      <c r="A34" t="s">
        <v>27</v>
      </c>
      <c r="B34" s="2">
        <f>B27/B2</f>
        <v>6.144893617021276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19" ht="12.75">
      <c r="A1" s="66"/>
      <c r="B1" s="67" t="s">
        <v>150</v>
      </c>
      <c r="C1" s="67" t="s">
        <v>115</v>
      </c>
      <c r="D1" s="67" t="s">
        <v>114</v>
      </c>
      <c r="E1" s="68" t="s">
        <v>73</v>
      </c>
      <c r="F1" s="67" t="s">
        <v>68</v>
      </c>
      <c r="G1" s="67" t="s">
        <v>68</v>
      </c>
      <c r="H1" s="69" t="s">
        <v>68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70" t="s">
        <v>65</v>
      </c>
      <c r="B2" s="71" t="s">
        <v>151</v>
      </c>
      <c r="C2" s="71" t="s">
        <v>151</v>
      </c>
      <c r="D2" s="72" t="s">
        <v>115</v>
      </c>
      <c r="E2" s="73" t="s">
        <v>74</v>
      </c>
      <c r="F2" s="71" t="s">
        <v>66</v>
      </c>
      <c r="G2" s="71" t="s">
        <v>152</v>
      </c>
      <c r="H2" s="74" t="s">
        <v>67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41" t="s">
        <v>51</v>
      </c>
      <c r="B3" s="39">
        <f>HRSW!B4</f>
        <v>381.78000000000003</v>
      </c>
      <c r="C3" s="39">
        <f>HRSW!B18</f>
        <v>231.48000000000002</v>
      </c>
      <c r="D3" s="15">
        <f>B3-C3</f>
        <v>150.3</v>
      </c>
      <c r="E3" s="17">
        <v>500</v>
      </c>
      <c r="F3" s="18">
        <f aca="true" t="shared" si="0" ref="F3:F19">B3*E3</f>
        <v>190890.00000000003</v>
      </c>
      <c r="G3" s="18">
        <f aca="true" t="shared" si="1" ref="G3:G19">E3*C3</f>
        <v>115740.00000000001</v>
      </c>
      <c r="H3" s="28">
        <f>F3-G3</f>
        <v>75150.00000000001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41" t="s">
        <v>52</v>
      </c>
      <c r="B4" s="39">
        <f>Durum!B4</f>
        <v>448.74</v>
      </c>
      <c r="C4" s="39">
        <f>Durum!B18</f>
        <v>237.00000000000003</v>
      </c>
      <c r="D4" s="15">
        <f aca="true" t="shared" si="2" ref="D4:D19">B4-C4</f>
        <v>211.73999999999998</v>
      </c>
      <c r="E4" s="17">
        <v>0</v>
      </c>
      <c r="F4" s="18">
        <f t="shared" si="0"/>
        <v>0</v>
      </c>
      <c r="G4" s="18">
        <f t="shared" si="1"/>
        <v>0</v>
      </c>
      <c r="H4" s="28">
        <f aca="true" t="shared" si="3" ref="H4:H19">F4-G4</f>
        <v>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41" t="s">
        <v>53</v>
      </c>
      <c r="B5" s="39">
        <f>Barley!B4</f>
        <v>368.49</v>
      </c>
      <c r="C5" s="39">
        <f>Barley!B18</f>
        <v>202.91000000000003</v>
      </c>
      <c r="D5" s="15">
        <f t="shared" si="2"/>
        <v>165.57999999999998</v>
      </c>
      <c r="E5" s="17">
        <v>0</v>
      </c>
      <c r="F5" s="18">
        <f t="shared" si="0"/>
        <v>0</v>
      </c>
      <c r="G5" s="18">
        <f t="shared" si="1"/>
        <v>0</v>
      </c>
      <c r="H5" s="28">
        <f t="shared" si="3"/>
        <v>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2.75">
      <c r="A6" s="41" t="s">
        <v>26</v>
      </c>
      <c r="B6" s="39">
        <f>Corn!B4</f>
        <v>646.8000000000001</v>
      </c>
      <c r="C6" s="39">
        <f>Corn!B18</f>
        <v>401.2099999999999</v>
      </c>
      <c r="D6" s="15">
        <f t="shared" si="2"/>
        <v>245.59000000000015</v>
      </c>
      <c r="E6" s="17">
        <v>600</v>
      </c>
      <c r="F6" s="18">
        <f t="shared" si="0"/>
        <v>388080.00000000006</v>
      </c>
      <c r="G6" s="18">
        <f t="shared" si="1"/>
        <v>240725.99999999994</v>
      </c>
      <c r="H6" s="28">
        <f t="shared" si="3"/>
        <v>147354.00000000012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2.75">
      <c r="A7" s="41" t="s">
        <v>25</v>
      </c>
      <c r="B7" s="39">
        <f>Soyb!B4</f>
        <v>385</v>
      </c>
      <c r="C7" s="39">
        <f>Soyb!B18</f>
        <v>174.48999999999998</v>
      </c>
      <c r="D7" s="15">
        <f t="shared" si="2"/>
        <v>210.51000000000002</v>
      </c>
      <c r="E7" s="17">
        <v>1100</v>
      </c>
      <c r="F7" s="18">
        <f t="shared" si="0"/>
        <v>423500</v>
      </c>
      <c r="G7" s="18">
        <f t="shared" si="1"/>
        <v>191938.99999999997</v>
      </c>
      <c r="H7" s="28">
        <f t="shared" si="3"/>
        <v>231561.00000000003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41" t="s">
        <v>80</v>
      </c>
      <c r="B8" s="39">
        <f>Drybean!B4</f>
        <v>564.4000000000001</v>
      </c>
      <c r="C8" s="39">
        <f>Drybean!B18</f>
        <v>305.25</v>
      </c>
      <c r="D8" s="15">
        <f t="shared" si="2"/>
        <v>259.1500000000001</v>
      </c>
      <c r="E8" s="17">
        <v>0</v>
      </c>
      <c r="F8" s="18">
        <f t="shared" si="0"/>
        <v>0</v>
      </c>
      <c r="G8" s="18">
        <f t="shared" si="1"/>
        <v>0</v>
      </c>
      <c r="H8" s="28">
        <f t="shared" si="3"/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41" t="s">
        <v>54</v>
      </c>
      <c r="B9" s="39">
        <f>Oil_SF!B4</f>
        <v>406.02000000000004</v>
      </c>
      <c r="C9" s="39">
        <f>Oil_SF!B18</f>
        <v>228.71999999999997</v>
      </c>
      <c r="D9" s="15">
        <f t="shared" si="2"/>
        <v>177.30000000000007</v>
      </c>
      <c r="E9" s="17">
        <v>0</v>
      </c>
      <c r="F9" s="18">
        <f t="shared" si="0"/>
        <v>0</v>
      </c>
      <c r="G9" s="18">
        <f t="shared" si="1"/>
        <v>0</v>
      </c>
      <c r="H9" s="28">
        <f t="shared" si="3"/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2.75">
      <c r="A10" s="41" t="s">
        <v>55</v>
      </c>
      <c r="B10" s="39">
        <f>Conf_SF!B4</f>
        <v>522.71</v>
      </c>
      <c r="C10" s="39">
        <f>Conf_SF!B18</f>
        <v>255.47000000000003</v>
      </c>
      <c r="D10" s="15">
        <f t="shared" si="2"/>
        <v>267.24</v>
      </c>
      <c r="E10" s="17">
        <v>0</v>
      </c>
      <c r="F10" s="18">
        <f t="shared" si="0"/>
        <v>0</v>
      </c>
      <c r="G10" s="18">
        <f t="shared" si="1"/>
        <v>0</v>
      </c>
      <c r="H10" s="28">
        <f t="shared" si="3"/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2.75">
      <c r="A11" s="41" t="s">
        <v>56</v>
      </c>
      <c r="B11" s="39">
        <f>Canola!B4</f>
        <v>354.47999999999996</v>
      </c>
      <c r="C11" s="39">
        <f>Canola!B18</f>
        <v>255.69</v>
      </c>
      <c r="D11" s="15">
        <f t="shared" si="2"/>
        <v>98.78999999999996</v>
      </c>
      <c r="E11" s="17">
        <v>0</v>
      </c>
      <c r="F11" s="18">
        <f t="shared" si="0"/>
        <v>0</v>
      </c>
      <c r="G11" s="18">
        <f t="shared" si="1"/>
        <v>0</v>
      </c>
      <c r="H11" s="28">
        <f t="shared" si="3"/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2.75">
      <c r="A12" s="41" t="s">
        <v>57</v>
      </c>
      <c r="B12" s="39">
        <f>Flax!B4</f>
        <v>204.84</v>
      </c>
      <c r="C12" s="39">
        <f>Flax!B18</f>
        <v>141.56</v>
      </c>
      <c r="D12" s="15">
        <f t="shared" si="2"/>
        <v>63.28</v>
      </c>
      <c r="E12" s="17">
        <v>0</v>
      </c>
      <c r="F12" s="18">
        <f t="shared" si="0"/>
        <v>0</v>
      </c>
      <c r="G12" s="18">
        <f t="shared" si="1"/>
        <v>0</v>
      </c>
      <c r="H12" s="28">
        <f t="shared" si="3"/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.75">
      <c r="A13" s="41" t="s">
        <v>60</v>
      </c>
      <c r="B13" s="39">
        <f>Peas!B4</f>
        <v>255.6</v>
      </c>
      <c r="C13" s="39">
        <f>Peas!B18</f>
        <v>181.84000000000003</v>
      </c>
      <c r="D13" s="15">
        <f t="shared" si="2"/>
        <v>73.75999999999996</v>
      </c>
      <c r="E13" s="17">
        <v>0</v>
      </c>
      <c r="F13" s="18">
        <f t="shared" si="0"/>
        <v>0</v>
      </c>
      <c r="G13" s="18">
        <f t="shared" si="1"/>
        <v>0</v>
      </c>
      <c r="H13" s="28">
        <f t="shared" si="3"/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75">
      <c r="A14" s="41" t="s">
        <v>61</v>
      </c>
      <c r="B14" s="39">
        <f>Oats!B4</f>
        <v>233.05</v>
      </c>
      <c r="C14" s="39">
        <f>Oats!B18</f>
        <v>170.94</v>
      </c>
      <c r="D14" s="15">
        <f t="shared" si="2"/>
        <v>62.110000000000014</v>
      </c>
      <c r="E14" s="17">
        <v>0</v>
      </c>
      <c r="F14" s="18">
        <f t="shared" si="0"/>
        <v>0</v>
      </c>
      <c r="G14" s="18">
        <f t="shared" si="1"/>
        <v>0</v>
      </c>
      <c r="H14" s="28">
        <f t="shared" si="3"/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.75">
      <c r="A15" s="41" t="s">
        <v>58</v>
      </c>
      <c r="B15" s="39">
        <f>Mustard!B4</f>
        <v>360</v>
      </c>
      <c r="C15" s="39">
        <f>Mustard!B18</f>
        <v>114.41000000000001</v>
      </c>
      <c r="D15" s="15">
        <f t="shared" si="2"/>
        <v>245.58999999999997</v>
      </c>
      <c r="E15" s="17">
        <v>0</v>
      </c>
      <c r="F15" s="18">
        <f t="shared" si="0"/>
        <v>0</v>
      </c>
      <c r="G15" s="18">
        <f t="shared" si="1"/>
        <v>0</v>
      </c>
      <c r="H15" s="28">
        <f t="shared" si="3"/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.75">
      <c r="A16" s="41" t="s">
        <v>59</v>
      </c>
      <c r="B16" s="39">
        <f>Buckwht!B4</f>
        <v>298.3</v>
      </c>
      <c r="C16" s="39">
        <f>Buckwht!B18</f>
        <v>124.74999999999999</v>
      </c>
      <c r="D16" s="15">
        <f t="shared" si="2"/>
        <v>173.55</v>
      </c>
      <c r="E16" s="17">
        <v>0</v>
      </c>
      <c r="F16" s="18">
        <f t="shared" si="0"/>
        <v>0</v>
      </c>
      <c r="G16" s="18">
        <f t="shared" si="1"/>
        <v>0</v>
      </c>
      <c r="H16" s="28">
        <f t="shared" si="3"/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>
      <c r="A17" s="41" t="s">
        <v>62</v>
      </c>
      <c r="B17" s="39">
        <f>Millet!B4</f>
        <v>187</v>
      </c>
      <c r="C17" s="39">
        <f>Millet!B18</f>
        <v>108.58000000000001</v>
      </c>
      <c r="D17" s="15">
        <f t="shared" si="2"/>
        <v>78.41999999999999</v>
      </c>
      <c r="E17" s="17">
        <v>0</v>
      </c>
      <c r="F17" s="18">
        <f t="shared" si="0"/>
        <v>0</v>
      </c>
      <c r="G17" s="18">
        <f t="shared" si="1"/>
        <v>0</v>
      </c>
      <c r="H17" s="28">
        <f t="shared" si="3"/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>
      <c r="A18" s="41" t="s">
        <v>63</v>
      </c>
      <c r="B18" s="39">
        <f>'Wint.Wht'!B4</f>
        <v>357.53999999999996</v>
      </c>
      <c r="C18" s="39">
        <f>'Wint.Wht'!B18</f>
        <v>227.15</v>
      </c>
      <c r="D18" s="15">
        <f t="shared" si="2"/>
        <v>130.38999999999996</v>
      </c>
      <c r="E18" s="17">
        <v>0</v>
      </c>
      <c r="F18" s="18">
        <f t="shared" si="0"/>
        <v>0</v>
      </c>
      <c r="G18" s="18">
        <f t="shared" si="1"/>
        <v>0</v>
      </c>
      <c r="H18" s="28">
        <f t="shared" si="3"/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>
      <c r="A19" s="41" t="s">
        <v>64</v>
      </c>
      <c r="B19" s="39">
        <f>Rye!B4</f>
        <v>312.08</v>
      </c>
      <c r="C19" s="39">
        <f>Rye!B18</f>
        <v>169.74999999999997</v>
      </c>
      <c r="D19" s="15">
        <f t="shared" si="2"/>
        <v>142.33</v>
      </c>
      <c r="E19" s="17">
        <v>0</v>
      </c>
      <c r="F19" s="18">
        <f t="shared" si="0"/>
        <v>0</v>
      </c>
      <c r="G19" s="18">
        <f t="shared" si="1"/>
        <v>0</v>
      </c>
      <c r="H19" s="28">
        <f t="shared" si="3"/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.75">
      <c r="A20" s="31" t="s">
        <v>77</v>
      </c>
      <c r="B20" s="14"/>
      <c r="C20" s="14"/>
      <c r="D20" s="14"/>
      <c r="E20" s="19">
        <f>SUM(E3:E19)</f>
        <v>2200</v>
      </c>
      <c r="F20" s="19">
        <f>SUM(F3:F19)</f>
        <v>1002470.0000000001</v>
      </c>
      <c r="G20" s="19">
        <f>SUM(G3:G19)</f>
        <v>548404.9999999999</v>
      </c>
      <c r="H20" s="32">
        <f>SUM(H3:H19)</f>
        <v>454065.0000000001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.75">
      <c r="A21" s="4"/>
      <c r="B21" s="4"/>
      <c r="C21" s="4"/>
      <c r="D21" s="4"/>
      <c r="E21" s="15"/>
      <c r="F21" s="15"/>
      <c r="G21" s="1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>
      <c r="A22" s="3"/>
      <c r="B22" s="3"/>
      <c r="C22" s="85" t="s">
        <v>50</v>
      </c>
      <c r="D22" s="85"/>
      <c r="E22" s="85"/>
      <c r="F22" s="3"/>
      <c r="G22" s="3"/>
      <c r="H22" s="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42" t="s">
        <v>75</v>
      </c>
      <c r="B23" s="43"/>
      <c r="C23" s="43"/>
      <c r="D23" s="44"/>
      <c r="E23" s="43" t="s">
        <v>76</v>
      </c>
      <c r="F23" s="43"/>
      <c r="G23" s="43"/>
      <c r="H23" s="4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>
      <c r="A24" s="41" t="s">
        <v>28</v>
      </c>
      <c r="B24" s="4"/>
      <c r="C24" s="18">
        <f>F20</f>
        <v>1002470.0000000001</v>
      </c>
      <c r="D24" s="4"/>
      <c r="E24" s="4" t="s">
        <v>70</v>
      </c>
      <c r="F24" s="4"/>
      <c r="G24" s="46">
        <f>G20</f>
        <v>548404.9999999999</v>
      </c>
      <c r="H24" s="47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.75">
      <c r="A25" s="86" t="s">
        <v>147</v>
      </c>
      <c r="B25" s="87"/>
      <c r="C25" s="52">
        <v>0</v>
      </c>
      <c r="D25" s="53" t="s">
        <v>72</v>
      </c>
      <c r="E25" s="82" t="s">
        <v>117</v>
      </c>
      <c r="F25" s="82"/>
      <c r="G25" s="52">
        <v>51300</v>
      </c>
      <c r="H25" s="54" t="s">
        <v>72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>
      <c r="A26" s="83"/>
      <c r="B26" s="84"/>
      <c r="C26" s="52">
        <v>0</v>
      </c>
      <c r="D26" s="4"/>
      <c r="E26" s="82" t="s">
        <v>69</v>
      </c>
      <c r="F26" s="82"/>
      <c r="G26" s="52">
        <v>160600</v>
      </c>
      <c r="H26" s="49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.75">
      <c r="A27" s="83"/>
      <c r="B27" s="84"/>
      <c r="C27" s="52">
        <v>0</v>
      </c>
      <c r="D27" s="4"/>
      <c r="E27" s="82" t="s">
        <v>118</v>
      </c>
      <c r="F27" s="82"/>
      <c r="G27" s="52">
        <v>0</v>
      </c>
      <c r="H27" s="4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.75">
      <c r="A28" s="83"/>
      <c r="B28" s="84"/>
      <c r="C28" s="52">
        <v>0</v>
      </c>
      <c r="D28" s="4"/>
      <c r="E28" s="82" t="s">
        <v>71</v>
      </c>
      <c r="F28" s="82"/>
      <c r="G28" s="52">
        <v>0</v>
      </c>
      <c r="H28" s="4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.75">
      <c r="A29" s="83"/>
      <c r="B29" s="84"/>
      <c r="C29" s="52">
        <v>0</v>
      </c>
      <c r="D29" s="4"/>
      <c r="E29" s="84" t="s">
        <v>146</v>
      </c>
      <c r="F29" s="84"/>
      <c r="G29" s="52">
        <v>0</v>
      </c>
      <c r="H29" s="49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83"/>
      <c r="B30" s="84"/>
      <c r="C30" s="52">
        <v>0</v>
      </c>
      <c r="D30" s="4"/>
      <c r="E30" s="84"/>
      <c r="F30" s="84"/>
      <c r="G30" s="52">
        <v>0</v>
      </c>
      <c r="H30" s="49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83" t="s">
        <v>79</v>
      </c>
      <c r="B31" s="84"/>
      <c r="C31" s="56">
        <v>0</v>
      </c>
      <c r="D31" s="48"/>
      <c r="E31" s="84" t="s">
        <v>78</v>
      </c>
      <c r="F31" s="84"/>
      <c r="G31" s="56">
        <v>14300</v>
      </c>
      <c r="H31" s="4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41" t="s">
        <v>68</v>
      </c>
      <c r="B32" s="4"/>
      <c r="C32" s="18">
        <f>SUM(C24:C31)</f>
        <v>1002470.0000000001</v>
      </c>
      <c r="D32" s="4"/>
      <c r="E32" s="4" t="s">
        <v>68</v>
      </c>
      <c r="F32" s="4"/>
      <c r="G32" s="26">
        <f>SUM(G24:G31)</f>
        <v>774604.9999999999</v>
      </c>
      <c r="H32" s="4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0" t="s">
        <v>116</v>
      </c>
      <c r="B33" s="3"/>
      <c r="C33" s="3"/>
      <c r="D33" s="3"/>
      <c r="E33" s="3"/>
      <c r="F33" s="3"/>
      <c r="G33" s="57">
        <f>C32-G32</f>
        <v>227865.00000000023</v>
      </c>
      <c r="H33" s="51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7:19" ht="12.75">
      <c r="G34" s="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16" t="s">
        <v>130</v>
      </c>
      <c r="B35" s="79"/>
      <c r="C35" s="79"/>
      <c r="D35" s="79"/>
      <c r="E35" s="79"/>
      <c r="F35" s="58" t="s">
        <v>122</v>
      </c>
      <c r="G35" s="80"/>
      <c r="H35" s="80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3:19" ht="12.75">
      <c r="C36" s="59"/>
      <c r="D36" s="59"/>
      <c r="E36" s="59"/>
      <c r="F36" s="59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2" ht="12.75">
      <c r="A37" t="s">
        <v>30</v>
      </c>
      <c r="B37" s="81" t="s">
        <v>123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119</v>
      </c>
    </row>
    <row r="41" spans="1:12" ht="12.75">
      <c r="A41" s="23" t="s">
        <v>81</v>
      </c>
      <c r="B41" s="24" t="s">
        <v>82</v>
      </c>
      <c r="C41" s="24" t="s">
        <v>83</v>
      </c>
      <c r="D41" s="24" t="s">
        <v>84</v>
      </c>
      <c r="E41" s="24" t="s">
        <v>85</v>
      </c>
      <c r="F41" s="24" t="s">
        <v>86</v>
      </c>
      <c r="G41" s="24" t="s">
        <v>87</v>
      </c>
      <c r="H41" s="24" t="s">
        <v>88</v>
      </c>
      <c r="I41" s="24" t="s">
        <v>89</v>
      </c>
      <c r="J41" s="24" t="s">
        <v>90</v>
      </c>
      <c r="K41" s="24" t="s">
        <v>91</v>
      </c>
      <c r="L41" s="25" t="s">
        <v>92</v>
      </c>
    </row>
    <row r="42" spans="1:12" ht="12.75">
      <c r="A42" s="41" t="s">
        <v>51</v>
      </c>
      <c r="B42" s="26">
        <f>$E3*HRSW!$B7</f>
        <v>13125</v>
      </c>
      <c r="C42" s="26">
        <f>$E3*HRSW!$B8</f>
        <v>11950</v>
      </c>
      <c r="D42" s="26">
        <f>$E3*HRSW!$B9</f>
        <v>9250</v>
      </c>
      <c r="E42" s="26">
        <f>$E3*HRSW!$B10</f>
        <v>0</v>
      </c>
      <c r="F42" s="26">
        <f>$E3*HRSW!$B11</f>
        <v>48600</v>
      </c>
      <c r="G42" s="26">
        <f>$E3*HRSW!$B12</f>
        <v>3600</v>
      </c>
      <c r="H42" s="26">
        <f>$E3*HRSW!$B13</f>
        <v>11920</v>
      </c>
      <c r="I42" s="26">
        <f>$E3*HRSW!$B14</f>
        <v>11845</v>
      </c>
      <c r="J42" s="26">
        <f>$E3*HRSW!$B15</f>
        <v>0</v>
      </c>
      <c r="K42" s="26">
        <f>$E3*HRSW!$B16</f>
        <v>1000</v>
      </c>
      <c r="L42" s="27">
        <f>$E3*HRSW!$B17</f>
        <v>4450</v>
      </c>
    </row>
    <row r="43" spans="1:12" ht="12.75">
      <c r="A43" s="41" t="s">
        <v>52</v>
      </c>
      <c r="B43" s="18">
        <f>$E4*Durum!$B7</f>
        <v>0</v>
      </c>
      <c r="C43" s="18">
        <f>$E4*Durum!$B8</f>
        <v>0</v>
      </c>
      <c r="D43" s="18">
        <f>$E4*Durum!$B9</f>
        <v>0</v>
      </c>
      <c r="E43" s="18">
        <f>$E4*Durum!$B10</f>
        <v>0</v>
      </c>
      <c r="F43" s="18">
        <f>$E4*Durum!$B11</f>
        <v>0</v>
      </c>
      <c r="G43" s="18">
        <f>$E4*Durum!$B12</f>
        <v>0</v>
      </c>
      <c r="H43" s="18">
        <f>$E4*Durum!$B13</f>
        <v>0</v>
      </c>
      <c r="I43" s="18">
        <f>$E4*Durum!$B14</f>
        <v>0</v>
      </c>
      <c r="J43" s="18">
        <f>$E4*Durum!$B15</f>
        <v>0</v>
      </c>
      <c r="K43" s="18">
        <f>$E4*Durum!$B16</f>
        <v>0</v>
      </c>
      <c r="L43" s="28">
        <f>$E4*Durum!$B17</f>
        <v>0</v>
      </c>
    </row>
    <row r="44" spans="1:12" ht="12.75">
      <c r="A44" s="41" t="s">
        <v>53</v>
      </c>
      <c r="B44" s="18">
        <f>$E5*Barley!$B7</f>
        <v>0</v>
      </c>
      <c r="C44" s="18">
        <f>$E5*Barley!$B8</f>
        <v>0</v>
      </c>
      <c r="D44" s="18">
        <f>$E5*Barley!$B9</f>
        <v>0</v>
      </c>
      <c r="E44" s="18">
        <f>$E5*Barley!$B10</f>
        <v>0</v>
      </c>
      <c r="F44" s="18">
        <f>$E5*Barley!$B11</f>
        <v>0</v>
      </c>
      <c r="G44" s="18">
        <f>$E5*Barley!$B12</f>
        <v>0</v>
      </c>
      <c r="H44" s="18">
        <f>$E5*Barley!$B13</f>
        <v>0</v>
      </c>
      <c r="I44" s="18">
        <f>$E5*Barley!$B14</f>
        <v>0</v>
      </c>
      <c r="J44" s="18">
        <f>$E5*Barley!$B15</f>
        <v>0</v>
      </c>
      <c r="K44" s="18">
        <f>$E5*Barley!$B16</f>
        <v>0</v>
      </c>
      <c r="L44" s="28">
        <f>$E5*Barley!$B17</f>
        <v>0</v>
      </c>
    </row>
    <row r="45" spans="1:12" ht="12.75">
      <c r="A45" s="41" t="s">
        <v>26</v>
      </c>
      <c r="B45" s="18">
        <f>$E6*Corn!$B7</f>
        <v>56700</v>
      </c>
      <c r="C45" s="18">
        <f>$E6*Corn!$B8</f>
        <v>21300</v>
      </c>
      <c r="D45" s="18">
        <f>$E6*Corn!$B9</f>
        <v>0</v>
      </c>
      <c r="E45" s="18">
        <f>$E6*Corn!$B10</f>
        <v>0</v>
      </c>
      <c r="F45" s="18">
        <f>$E6*Corn!$B11</f>
        <v>85968</v>
      </c>
      <c r="G45" s="18">
        <f>$E6*Corn!$B12</f>
        <v>7140</v>
      </c>
      <c r="H45" s="18">
        <f>$E6*Corn!$B13</f>
        <v>22200</v>
      </c>
      <c r="I45" s="18">
        <f>$E6*Corn!$B14</f>
        <v>19320</v>
      </c>
      <c r="J45" s="18">
        <f>$E6*Corn!$B15</f>
        <v>17640</v>
      </c>
      <c r="K45" s="18">
        <f>$E6*Corn!$B16</f>
        <v>1200</v>
      </c>
      <c r="L45" s="28">
        <f>$E6*Corn!$B17</f>
        <v>9258</v>
      </c>
    </row>
    <row r="46" spans="1:12" ht="12.75">
      <c r="A46" s="41" t="s">
        <v>25</v>
      </c>
      <c r="B46" s="18">
        <f>$E7*Soyb!$B7</f>
        <v>72380</v>
      </c>
      <c r="C46" s="18">
        <f>$E7*Soyb!$B8</f>
        <v>34540</v>
      </c>
      <c r="D46" s="18">
        <f>$E7*Soyb!$B9</f>
        <v>0</v>
      </c>
      <c r="E46" s="18">
        <f>$E7*Soyb!$B10</f>
        <v>4400</v>
      </c>
      <c r="F46" s="18">
        <f>$E7*Soyb!$B11</f>
        <v>13860</v>
      </c>
      <c r="G46" s="18">
        <f>$E7*Soyb!$B12</f>
        <v>6270</v>
      </c>
      <c r="H46" s="18">
        <f>$E7*Soyb!$B13</f>
        <v>22374</v>
      </c>
      <c r="I46" s="18">
        <f>$E7*Soyb!$B14</f>
        <v>24684</v>
      </c>
      <c r="J46" s="18">
        <f>$E7*Soyb!$B15</f>
        <v>0</v>
      </c>
      <c r="K46" s="18">
        <f>$E7*Soyb!$B16</f>
        <v>6050</v>
      </c>
      <c r="L46" s="28">
        <f>$E7*Soyb!$B17</f>
        <v>7381</v>
      </c>
    </row>
    <row r="47" spans="1:12" ht="12.75">
      <c r="A47" s="41" t="s">
        <v>80</v>
      </c>
      <c r="B47" s="18">
        <f>$E8*Drybean!$B7</f>
        <v>0</v>
      </c>
      <c r="C47" s="18">
        <f>$E8*Drybean!$B8</f>
        <v>0</v>
      </c>
      <c r="D47" s="18">
        <f>$E8*Drybean!$B9</f>
        <v>0</v>
      </c>
      <c r="E47" s="18">
        <f>$E8*Drybean!$B10</f>
        <v>0</v>
      </c>
      <c r="F47" s="18">
        <f>$E8*Drybean!$B11</f>
        <v>0</v>
      </c>
      <c r="G47" s="18">
        <f>$E8*Drybean!$B12</f>
        <v>0</v>
      </c>
      <c r="H47" s="18">
        <f>$E8*Drybean!$B13</f>
        <v>0</v>
      </c>
      <c r="I47" s="18">
        <f>$E8*Drybean!$B14</f>
        <v>0</v>
      </c>
      <c r="J47" s="18">
        <f>$E8*Drybean!$B15</f>
        <v>0</v>
      </c>
      <c r="K47" s="18">
        <f>$E8*Drybean!$B16</f>
        <v>0</v>
      </c>
      <c r="L47" s="28">
        <f>$E8*Drybean!$B17</f>
        <v>0</v>
      </c>
    </row>
    <row r="48" spans="1:12" ht="12.75">
      <c r="A48" s="41" t="s">
        <v>54</v>
      </c>
      <c r="B48" s="18">
        <f>$E9*Oil_SF!$B7</f>
        <v>0</v>
      </c>
      <c r="C48" s="18">
        <f>$E9*Oil_SF!$B8</f>
        <v>0</v>
      </c>
      <c r="D48" s="18">
        <f>$E9*Oil_SF!$B9</f>
        <v>0</v>
      </c>
      <c r="E48" s="18">
        <f>$E9*Oil_SF!$B10</f>
        <v>0</v>
      </c>
      <c r="F48" s="18">
        <f>$E9*Oil_SF!$B11</f>
        <v>0</v>
      </c>
      <c r="G48" s="18">
        <f>$E9*Oil_SF!$B12</f>
        <v>0</v>
      </c>
      <c r="H48" s="18">
        <f>$E9*Oil_SF!$B13</f>
        <v>0</v>
      </c>
      <c r="I48" s="18">
        <f>$E9*Oil_SF!$B14</f>
        <v>0</v>
      </c>
      <c r="J48" s="18">
        <f>$E9*Oil_SF!$B15</f>
        <v>0</v>
      </c>
      <c r="K48" s="18">
        <f>$E9*Oil_SF!$B16</f>
        <v>0</v>
      </c>
      <c r="L48" s="28">
        <f>$E9*Oil_SF!$B17</f>
        <v>0</v>
      </c>
    </row>
    <row r="49" spans="1:12" ht="12.75">
      <c r="A49" s="41" t="s">
        <v>55</v>
      </c>
      <c r="B49" s="18">
        <f>$E10*Conf_SF!$B7</f>
        <v>0</v>
      </c>
      <c r="C49" s="18">
        <f>$E10*Conf_SF!$B8</f>
        <v>0</v>
      </c>
      <c r="D49" s="18">
        <f>$E10*Conf_SF!$B9</f>
        <v>0</v>
      </c>
      <c r="E49" s="18">
        <f>$E10*Conf_SF!$B10</f>
        <v>0</v>
      </c>
      <c r="F49" s="18">
        <f>$E10*Conf_SF!$B11</f>
        <v>0</v>
      </c>
      <c r="G49" s="18">
        <f>$E10*Conf_SF!$B12</f>
        <v>0</v>
      </c>
      <c r="H49" s="18">
        <f>$E10*Conf_SF!$B13</f>
        <v>0</v>
      </c>
      <c r="I49" s="18">
        <f>$E10*Conf_SF!$B14</f>
        <v>0</v>
      </c>
      <c r="J49" s="18">
        <f>$E10*Conf_SF!$B15</f>
        <v>0</v>
      </c>
      <c r="K49" s="18">
        <f>$E10*Conf_SF!$B16</f>
        <v>0</v>
      </c>
      <c r="L49" s="28">
        <f>$E10*Conf_SF!$B17</f>
        <v>0</v>
      </c>
    </row>
    <row r="50" spans="1:12" ht="12.75">
      <c r="A50" s="41" t="s">
        <v>56</v>
      </c>
      <c r="B50" s="18">
        <f>$E11*Canola!$B7</f>
        <v>0</v>
      </c>
      <c r="C50" s="18">
        <f>$E11*Canola!$B8</f>
        <v>0</v>
      </c>
      <c r="D50" s="18">
        <f>$E11*Canola!$B9</f>
        <v>0</v>
      </c>
      <c r="E50" s="18">
        <f>$E11*Canola!$B10</f>
        <v>0</v>
      </c>
      <c r="F50" s="18">
        <f>$E11*Canola!$B11</f>
        <v>0</v>
      </c>
      <c r="G50" s="18">
        <f>$E11*Canola!$B12</f>
        <v>0</v>
      </c>
      <c r="H50" s="18">
        <f>$E11*Canola!$B13</f>
        <v>0</v>
      </c>
      <c r="I50" s="18">
        <f>$E11*Canola!$B14</f>
        <v>0</v>
      </c>
      <c r="J50" s="18">
        <f>$E11*Canola!$B15</f>
        <v>0</v>
      </c>
      <c r="K50" s="18">
        <f>$E11*Canola!$B16</f>
        <v>0</v>
      </c>
      <c r="L50" s="28">
        <f>$E11*Canola!$B17</f>
        <v>0</v>
      </c>
    </row>
    <row r="51" spans="1:12" ht="12.75">
      <c r="A51" s="41" t="s">
        <v>57</v>
      </c>
      <c r="B51" s="18">
        <f>$E12*Flax!$B7</f>
        <v>0</v>
      </c>
      <c r="C51" s="18">
        <f>$E12*Flax!$B8</f>
        <v>0</v>
      </c>
      <c r="D51" s="18">
        <f>$E12*Flax!$B9</f>
        <v>0</v>
      </c>
      <c r="E51" s="18">
        <f>$E12*Flax!$B10</f>
        <v>0</v>
      </c>
      <c r="F51" s="18">
        <f>$E12*Flax!$B11</f>
        <v>0</v>
      </c>
      <c r="G51" s="18">
        <f>$E12*Flax!$B12</f>
        <v>0</v>
      </c>
      <c r="H51" s="18">
        <f>$E12*Flax!$B13</f>
        <v>0</v>
      </c>
      <c r="I51" s="18">
        <f>$E12*Flax!$B14</f>
        <v>0</v>
      </c>
      <c r="J51" s="18">
        <f>$E12*Flax!$B15</f>
        <v>0</v>
      </c>
      <c r="K51" s="18">
        <f>$E12*Flax!$B16</f>
        <v>0</v>
      </c>
      <c r="L51" s="28">
        <f>$E12*Flax!$B17</f>
        <v>0</v>
      </c>
    </row>
    <row r="52" spans="1:12" ht="12.75">
      <c r="A52" s="41" t="s">
        <v>60</v>
      </c>
      <c r="B52" s="18">
        <f>$E13*Peas!$B7</f>
        <v>0</v>
      </c>
      <c r="C52" s="18">
        <f>$E13*Peas!$B8</f>
        <v>0</v>
      </c>
      <c r="D52" s="18">
        <f>$E13*Peas!$B9</f>
        <v>0</v>
      </c>
      <c r="E52" s="18">
        <f>$E13*Peas!$B10</f>
        <v>0</v>
      </c>
      <c r="F52" s="18">
        <f>$E13*Peas!$B11</f>
        <v>0</v>
      </c>
      <c r="G52" s="18">
        <f>$E13*Peas!$B12</f>
        <v>0</v>
      </c>
      <c r="H52" s="18">
        <f>$E13*Peas!$B13</f>
        <v>0</v>
      </c>
      <c r="I52" s="18">
        <f>$E13*Peas!$B14</f>
        <v>0</v>
      </c>
      <c r="J52" s="18">
        <f>$E13*Peas!$B15</f>
        <v>0</v>
      </c>
      <c r="K52" s="18">
        <f>$E13*Peas!$B16</f>
        <v>0</v>
      </c>
      <c r="L52" s="28">
        <f>$E13*Peas!$B17</f>
        <v>0</v>
      </c>
    </row>
    <row r="53" spans="1:12" ht="12.75">
      <c r="A53" s="41" t="s">
        <v>61</v>
      </c>
      <c r="B53" s="29">
        <f>$E14*Oats!$B7</f>
        <v>0</v>
      </c>
      <c r="C53" s="18">
        <f>$E14*Oats!$B8</f>
        <v>0</v>
      </c>
      <c r="D53" s="18">
        <f>$E14*Oats!$B9</f>
        <v>0</v>
      </c>
      <c r="E53" s="18">
        <f>$E14*Oats!$B10</f>
        <v>0</v>
      </c>
      <c r="F53" s="18">
        <f>$E14*Oats!$B11</f>
        <v>0</v>
      </c>
      <c r="G53" s="18">
        <f>$E14*Oats!$B12</f>
        <v>0</v>
      </c>
      <c r="H53" s="18">
        <f>$E14*Oats!$B13</f>
        <v>0</v>
      </c>
      <c r="I53" s="18">
        <f>$E14*Oats!$B14</f>
        <v>0</v>
      </c>
      <c r="J53" s="18">
        <f>$E14*Oats!$B15</f>
        <v>0</v>
      </c>
      <c r="K53" s="18">
        <f>$E14*Oats!$B16</f>
        <v>0</v>
      </c>
      <c r="L53" s="28">
        <f>$E14*Oats!$B17</f>
        <v>0</v>
      </c>
    </row>
    <row r="54" spans="1:12" ht="12.75">
      <c r="A54" s="41" t="s">
        <v>58</v>
      </c>
      <c r="B54" s="29">
        <f>$E15*Mustard!$B7</f>
        <v>0</v>
      </c>
      <c r="C54" s="29">
        <f>$E15*Mustard!$B8</f>
        <v>0</v>
      </c>
      <c r="D54" s="29">
        <f>$E15*Mustard!$B9</f>
        <v>0</v>
      </c>
      <c r="E54" s="29">
        <f>$E15*Mustard!$B10</f>
        <v>0</v>
      </c>
      <c r="F54" s="29">
        <f>$E15*Mustard!$B11</f>
        <v>0</v>
      </c>
      <c r="G54" s="29">
        <f>$E15*Mustard!$B12</f>
        <v>0</v>
      </c>
      <c r="H54" s="29">
        <f>$E15*Mustard!$B13</f>
        <v>0</v>
      </c>
      <c r="I54" s="29">
        <f>$E15*Mustard!$B14</f>
        <v>0</v>
      </c>
      <c r="J54" s="29">
        <f>$E15*Mustard!$B15</f>
        <v>0</v>
      </c>
      <c r="K54" s="29">
        <f>$E15*Mustard!$B16</f>
        <v>0</v>
      </c>
      <c r="L54" s="30">
        <f>$E15*Mustard!$B17</f>
        <v>0</v>
      </c>
    </row>
    <row r="55" spans="1:12" ht="12.75">
      <c r="A55" s="41" t="s">
        <v>59</v>
      </c>
      <c r="B55" s="29">
        <f>$E16*Buckwht!$B7</f>
        <v>0</v>
      </c>
      <c r="C55" s="29">
        <f>$E16*Buckwht!$B8</f>
        <v>0</v>
      </c>
      <c r="D55" s="29">
        <f>$E16*Buckwht!$B9</f>
        <v>0</v>
      </c>
      <c r="E55" s="29">
        <f>$E16*Buckwht!$B10</f>
        <v>0</v>
      </c>
      <c r="F55" s="29">
        <f>$E16*Buckwht!$B11</f>
        <v>0</v>
      </c>
      <c r="G55" s="29">
        <f>$E16*Buckwht!$B12</f>
        <v>0</v>
      </c>
      <c r="H55" s="29">
        <f>$E16*Buckwht!$B13</f>
        <v>0</v>
      </c>
      <c r="I55" s="29">
        <f>$E16*Buckwht!$B14</f>
        <v>0</v>
      </c>
      <c r="J55" s="29">
        <f>$E16*Buckwht!$B15</f>
        <v>0</v>
      </c>
      <c r="K55" s="29">
        <f>$E16*Buckwht!$B16</f>
        <v>0</v>
      </c>
      <c r="L55" s="30">
        <f>$E16*Buckwht!$B17</f>
        <v>0</v>
      </c>
    </row>
    <row r="56" spans="1:12" ht="12.75">
      <c r="A56" s="41" t="s">
        <v>62</v>
      </c>
      <c r="B56" s="29">
        <f>$E17*Millet!$B7</f>
        <v>0</v>
      </c>
      <c r="C56" s="29">
        <f>$E17*Millet!$B8</f>
        <v>0</v>
      </c>
      <c r="D56" s="29">
        <f>$E17*Millet!$B9</f>
        <v>0</v>
      </c>
      <c r="E56" s="29">
        <f>$E17*Millet!$B10</f>
        <v>0</v>
      </c>
      <c r="F56" s="29">
        <f>$E17*Millet!$B11</f>
        <v>0</v>
      </c>
      <c r="G56" s="29">
        <f>$E17*Millet!$B12</f>
        <v>0</v>
      </c>
      <c r="H56" s="29">
        <f>$E17*Millet!$B13</f>
        <v>0</v>
      </c>
      <c r="I56" s="29">
        <f>$E17*Millet!$B14</f>
        <v>0</v>
      </c>
      <c r="J56" s="29">
        <f>$E17*Millet!$B15</f>
        <v>0</v>
      </c>
      <c r="K56" s="29">
        <f>$E17*Millet!$B16</f>
        <v>0</v>
      </c>
      <c r="L56" s="30">
        <f>$E17*Millet!$B17</f>
        <v>0</v>
      </c>
    </row>
    <row r="57" spans="1:12" ht="12.75">
      <c r="A57" s="41" t="s">
        <v>63</v>
      </c>
      <c r="B57" s="29">
        <f>$E18*'Wint.Wht'!$B7</f>
        <v>0</v>
      </c>
      <c r="C57" s="29">
        <f>$E18*'Wint.Wht'!$B8</f>
        <v>0</v>
      </c>
      <c r="D57" s="29">
        <f>$E18*'Wint.Wht'!$B9</f>
        <v>0</v>
      </c>
      <c r="E57" s="29">
        <f>$E18*'Wint.Wht'!$B10</f>
        <v>0</v>
      </c>
      <c r="F57" s="29">
        <f>$E18*'Wint.Wht'!$B11</f>
        <v>0</v>
      </c>
      <c r="G57" s="29">
        <f>$E18*'Wint.Wht'!$B12</f>
        <v>0</v>
      </c>
      <c r="H57" s="29">
        <f>$E18*'Wint.Wht'!$B13</f>
        <v>0</v>
      </c>
      <c r="I57" s="29">
        <f>$E18*'Wint.Wht'!$B14</f>
        <v>0</v>
      </c>
      <c r="J57" s="29">
        <f>$E18*'Wint.Wht'!$B15</f>
        <v>0</v>
      </c>
      <c r="K57" s="29">
        <f>$E18*'Wint.Wht'!$B16</f>
        <v>0</v>
      </c>
      <c r="L57" s="30">
        <f>$E18*'Wint.Wht'!$B17</f>
        <v>0</v>
      </c>
    </row>
    <row r="58" spans="1:12" ht="12.75">
      <c r="A58" s="41" t="s">
        <v>64</v>
      </c>
      <c r="B58" s="29">
        <f>$E19*Rye!$B7</f>
        <v>0</v>
      </c>
      <c r="C58" s="29">
        <f>$E19*Rye!$B8</f>
        <v>0</v>
      </c>
      <c r="D58" s="29">
        <f>$E19*Rye!$B9</f>
        <v>0</v>
      </c>
      <c r="E58" s="29">
        <f>$E19*Rye!$B10</f>
        <v>0</v>
      </c>
      <c r="F58" s="29">
        <f>$E19*Rye!$B11</f>
        <v>0</v>
      </c>
      <c r="G58" s="29">
        <f>$E19*Rye!$B12</f>
        <v>0</v>
      </c>
      <c r="H58" s="29">
        <f>$E19*Rye!$B13</f>
        <v>0</v>
      </c>
      <c r="I58" s="29">
        <f>$E19*Rye!$B14</f>
        <v>0</v>
      </c>
      <c r="J58" s="29">
        <f>$E19*Rye!$B15</f>
        <v>0</v>
      </c>
      <c r="K58" s="29">
        <f>$E19*Rye!$B16</f>
        <v>0</v>
      </c>
      <c r="L58" s="30">
        <f>$E19*Rye!$B17</f>
        <v>0</v>
      </c>
    </row>
    <row r="59" spans="1:12" ht="12.75">
      <c r="A59" s="31" t="s">
        <v>77</v>
      </c>
      <c r="B59" s="19">
        <f aca="true" t="shared" si="4" ref="B59:L59">SUM(B42:B58)</f>
        <v>142205</v>
      </c>
      <c r="C59" s="19">
        <f t="shared" si="4"/>
        <v>67790</v>
      </c>
      <c r="D59" s="19">
        <f t="shared" si="4"/>
        <v>9250</v>
      </c>
      <c r="E59" s="19">
        <f t="shared" si="4"/>
        <v>4400</v>
      </c>
      <c r="F59" s="19">
        <f t="shared" si="4"/>
        <v>148428</v>
      </c>
      <c r="G59" s="19">
        <f t="shared" si="4"/>
        <v>17010</v>
      </c>
      <c r="H59" s="19">
        <f t="shared" si="4"/>
        <v>56494</v>
      </c>
      <c r="I59" s="19">
        <f t="shared" si="4"/>
        <v>55849</v>
      </c>
      <c r="J59" s="19">
        <f t="shared" si="4"/>
        <v>17640</v>
      </c>
      <c r="K59" s="19">
        <f t="shared" si="4"/>
        <v>8250</v>
      </c>
      <c r="L59" s="32">
        <f t="shared" si="4"/>
        <v>21089</v>
      </c>
    </row>
    <row r="60" spans="1:12" ht="12.75">
      <c r="A60" s="31" t="s">
        <v>93</v>
      </c>
      <c r="B60" s="19"/>
      <c r="C60" s="32"/>
      <c r="D60" s="33">
        <f>SUM(B59:L59)</f>
        <v>548405</v>
      </c>
      <c r="E60" s="20"/>
      <c r="F60" s="20"/>
      <c r="G60" s="20"/>
      <c r="H60" s="20"/>
      <c r="I60" s="20"/>
      <c r="J60" s="20"/>
      <c r="K60" s="20"/>
      <c r="L60" s="20"/>
    </row>
  </sheetData>
  <sheetProtection sheet="1"/>
  <mergeCells count="19"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1" t="s">
        <v>0</v>
      </c>
      <c r="C1" s="61" t="s">
        <v>30</v>
      </c>
    </row>
    <row r="2" spans="1:3" ht="12.75">
      <c r="A2" t="s">
        <v>29</v>
      </c>
      <c r="B2" s="9">
        <v>54</v>
      </c>
      <c r="C2" s="60"/>
    </row>
    <row r="3" spans="1:3" ht="12.75">
      <c r="A3" t="s">
        <v>136</v>
      </c>
      <c r="B3" s="10">
        <v>7.07</v>
      </c>
      <c r="C3" s="60"/>
    </row>
    <row r="4" spans="1:3" ht="12.75">
      <c r="A4" t="s">
        <v>28</v>
      </c>
      <c r="B4">
        <f>B2*B3</f>
        <v>381.78000000000003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26.25</v>
      </c>
      <c r="C7" s="60"/>
    </row>
    <row r="8" spans="1:3" ht="12.75">
      <c r="A8" s="1" t="s">
        <v>9</v>
      </c>
      <c r="B8" s="11">
        <v>23.9</v>
      </c>
      <c r="C8" s="60"/>
    </row>
    <row r="9" spans="1:3" ht="12.75">
      <c r="A9" s="1" t="s">
        <v>24</v>
      </c>
      <c r="B9" s="11">
        <v>18.5</v>
      </c>
      <c r="C9" s="60"/>
    </row>
    <row r="10" spans="1:3" ht="12.75">
      <c r="A10" s="1" t="s">
        <v>10</v>
      </c>
      <c r="B10" s="11">
        <v>0</v>
      </c>
      <c r="C10" s="60" t="s">
        <v>148</v>
      </c>
    </row>
    <row r="11" spans="1:3" ht="12.75">
      <c r="A11" s="1" t="s">
        <v>12</v>
      </c>
      <c r="B11" s="11">
        <v>97.2</v>
      </c>
      <c r="C11" s="60"/>
    </row>
    <row r="12" spans="1:3" ht="12.75">
      <c r="A12" s="1" t="s">
        <v>11</v>
      </c>
      <c r="B12" s="11">
        <v>7.2</v>
      </c>
      <c r="C12" s="60"/>
    </row>
    <row r="13" spans="1:3" ht="12.75">
      <c r="A13" s="1" t="s">
        <v>13</v>
      </c>
      <c r="B13" s="11">
        <v>23.84</v>
      </c>
      <c r="C13" s="60"/>
    </row>
    <row r="14" spans="1:3" ht="12.75">
      <c r="A14" s="1" t="s">
        <v>14</v>
      </c>
      <c r="B14" s="11">
        <v>23.69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2</v>
      </c>
      <c r="C16" s="60" t="s">
        <v>137</v>
      </c>
    </row>
    <row r="17" spans="1:3" ht="12.75">
      <c r="A17" s="1" t="s">
        <v>17</v>
      </c>
      <c r="B17" s="12">
        <v>8.9</v>
      </c>
      <c r="C17" s="60"/>
    </row>
    <row r="18" spans="1:3" ht="12.75">
      <c r="A18" t="s">
        <v>2</v>
      </c>
      <c r="B18" s="2">
        <f>SUM(B7:B17)</f>
        <v>231.48000000000002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10.39</v>
      </c>
      <c r="C21" s="60"/>
    </row>
    <row r="22" spans="1:3" ht="12.75">
      <c r="A22" s="1" t="s">
        <v>19</v>
      </c>
      <c r="B22" s="7">
        <v>27.75</v>
      </c>
      <c r="C22" s="60"/>
    </row>
    <row r="23" spans="1:3" ht="12.75">
      <c r="A23" s="1" t="s">
        <v>20</v>
      </c>
      <c r="B23" s="7">
        <v>14.29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125.43</v>
      </c>
      <c r="C25" s="60"/>
    </row>
    <row r="26" spans="2:3" ht="12.75" customHeight="1">
      <c r="B26" s="2"/>
      <c r="C26" s="60"/>
    </row>
    <row r="27" spans="1:3" ht="12.75">
      <c r="A27" t="s">
        <v>5</v>
      </c>
      <c r="B27" s="2">
        <f>B18+B25</f>
        <v>356.91</v>
      </c>
      <c r="C27" s="60"/>
    </row>
    <row r="28" spans="2:3" ht="12.75" customHeight="1">
      <c r="B28" s="2"/>
      <c r="C28" s="60"/>
    </row>
    <row r="29" spans="1:3" ht="12.75">
      <c r="A29" t="s">
        <v>32</v>
      </c>
      <c r="B29" s="75">
        <f>B4-B27</f>
        <v>24.870000000000005</v>
      </c>
      <c r="C29" s="60"/>
    </row>
    <row r="30" spans="2:3" ht="12.75" customHeight="1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4.286666666666667</v>
      </c>
      <c r="C32" s="60"/>
    </row>
    <row r="33" spans="1:3" ht="12.75">
      <c r="A33" t="s">
        <v>23</v>
      </c>
      <c r="B33" s="2">
        <f>B25/B2</f>
        <v>2.322777777777778</v>
      </c>
      <c r="C33" s="60"/>
    </row>
    <row r="34" spans="1:3" ht="12.75">
      <c r="A34" t="s">
        <v>27</v>
      </c>
      <c r="B34" s="2">
        <f>B27/B2</f>
        <v>6.609444444444445</v>
      </c>
      <c r="C34" s="60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1" t="s">
        <v>0</v>
      </c>
      <c r="C1" s="61" t="s">
        <v>30</v>
      </c>
    </row>
    <row r="2" spans="1:3" ht="12.75">
      <c r="A2" t="s">
        <v>29</v>
      </c>
      <c r="B2" s="9">
        <v>54</v>
      </c>
      <c r="C2" s="60"/>
    </row>
    <row r="3" spans="1:3" ht="12.75">
      <c r="A3" t="s">
        <v>136</v>
      </c>
      <c r="B3" s="10">
        <v>8.31</v>
      </c>
      <c r="C3" s="60" t="s">
        <v>120</v>
      </c>
    </row>
    <row r="4" spans="1:3" ht="12.75">
      <c r="A4" t="s">
        <v>28</v>
      </c>
      <c r="B4" s="2">
        <f>B2*B3</f>
        <v>448.74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29.75</v>
      </c>
      <c r="C7" s="60"/>
    </row>
    <row r="8" spans="1:3" ht="12.75">
      <c r="A8" s="1" t="s">
        <v>9</v>
      </c>
      <c r="B8" s="11">
        <v>23.9</v>
      </c>
      <c r="C8" s="60"/>
    </row>
    <row r="9" spans="1:3" ht="12.75">
      <c r="A9" s="1" t="s">
        <v>24</v>
      </c>
      <c r="B9" s="11">
        <v>18.5</v>
      </c>
      <c r="C9" s="60"/>
    </row>
    <row r="10" spans="1:3" ht="12.75">
      <c r="A10" s="1" t="s">
        <v>10</v>
      </c>
      <c r="B10" s="11">
        <v>0</v>
      </c>
      <c r="C10" s="60" t="s">
        <v>149</v>
      </c>
    </row>
    <row r="11" spans="1:3" ht="12.75">
      <c r="A11" s="1" t="s">
        <v>12</v>
      </c>
      <c r="B11" s="11">
        <v>97.2</v>
      </c>
      <c r="C11" s="60"/>
    </row>
    <row r="12" spans="1:3" ht="12.75">
      <c r="A12" s="1" t="s">
        <v>11</v>
      </c>
      <c r="B12" s="11">
        <v>9</v>
      </c>
      <c r="C12" s="60"/>
    </row>
    <row r="13" spans="1:3" ht="12.75">
      <c r="A13" s="1" t="s">
        <v>13</v>
      </c>
      <c r="B13" s="11">
        <v>23.84</v>
      </c>
      <c r="C13" s="60"/>
    </row>
    <row r="14" spans="1:3" ht="12.75">
      <c r="A14" s="1" t="s">
        <v>14</v>
      </c>
      <c r="B14" s="11">
        <v>23.69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2</v>
      </c>
      <c r="C16" s="60"/>
    </row>
    <row r="17" spans="1:3" ht="12.75">
      <c r="A17" s="1" t="s">
        <v>17</v>
      </c>
      <c r="B17" s="12">
        <v>9.12</v>
      </c>
      <c r="C17" s="60"/>
    </row>
    <row r="18" spans="1:3" ht="12.75">
      <c r="A18" t="s">
        <v>2</v>
      </c>
      <c r="B18" s="2">
        <f>SUM(B7:B17)</f>
        <v>237.00000000000003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10.39</v>
      </c>
      <c r="C21" s="60"/>
    </row>
    <row r="22" spans="1:3" ht="12.75">
      <c r="A22" s="1" t="s">
        <v>19</v>
      </c>
      <c r="B22" s="7">
        <v>27.75</v>
      </c>
      <c r="C22" s="60"/>
    </row>
    <row r="23" spans="1:3" ht="12.75">
      <c r="A23" s="1" t="s">
        <v>20</v>
      </c>
      <c r="B23" s="7">
        <v>14.29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125.43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362.43000000000006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86.30999999999995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4.388888888888889</v>
      </c>
      <c r="C32" s="60"/>
    </row>
    <row r="33" spans="1:3" ht="12.75">
      <c r="A33" t="s">
        <v>23</v>
      </c>
      <c r="B33" s="2">
        <f>B25/B2</f>
        <v>2.322777777777778</v>
      </c>
      <c r="C33" s="60"/>
    </row>
    <row r="34" spans="1:3" ht="12.75">
      <c r="A34" t="s">
        <v>27</v>
      </c>
      <c r="B34" s="2">
        <f>B27/B2</f>
        <v>6.711666666666668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1" t="s">
        <v>0</v>
      </c>
      <c r="C1" s="62" t="s">
        <v>30</v>
      </c>
    </row>
    <row r="2" spans="1:3" ht="12.75">
      <c r="A2" t="s">
        <v>29</v>
      </c>
      <c r="B2" s="9">
        <v>71</v>
      </c>
      <c r="C2" s="60"/>
    </row>
    <row r="3" spans="1:3" ht="12.75">
      <c r="A3" t="s">
        <v>136</v>
      </c>
      <c r="B3" s="10">
        <v>5.19</v>
      </c>
      <c r="C3" s="64" t="s">
        <v>156</v>
      </c>
    </row>
    <row r="4" spans="1:3" ht="12.75">
      <c r="A4" t="s">
        <v>28</v>
      </c>
      <c r="B4" s="2">
        <f>B2*B3</f>
        <v>368.49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21</v>
      </c>
      <c r="C7" s="60"/>
    </row>
    <row r="8" spans="1:3" ht="12.75">
      <c r="A8" s="1" t="s">
        <v>9</v>
      </c>
      <c r="B8" s="11">
        <v>22.7</v>
      </c>
      <c r="C8" s="60"/>
    </row>
    <row r="9" spans="1:3" ht="12.75">
      <c r="A9" s="1" t="s">
        <v>24</v>
      </c>
      <c r="B9" s="11">
        <v>18.5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77.02</v>
      </c>
      <c r="C11" s="60"/>
    </row>
    <row r="12" spans="1:3" ht="12.75">
      <c r="A12" s="1" t="s">
        <v>11</v>
      </c>
      <c r="B12" s="11">
        <v>5</v>
      </c>
      <c r="C12" s="60"/>
    </row>
    <row r="13" spans="1:3" ht="12.75">
      <c r="A13" s="1" t="s">
        <v>13</v>
      </c>
      <c r="B13" s="11">
        <v>24.96</v>
      </c>
      <c r="C13" s="60"/>
    </row>
    <row r="14" spans="1:3" ht="12.75">
      <c r="A14" s="1" t="s">
        <v>14</v>
      </c>
      <c r="B14" s="11">
        <v>23.93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2</v>
      </c>
      <c r="C16" s="60"/>
    </row>
    <row r="17" spans="1:3" ht="12.75">
      <c r="A17" s="1" t="s">
        <v>17</v>
      </c>
      <c r="B17" s="12">
        <v>7.8</v>
      </c>
      <c r="C17" s="60"/>
    </row>
    <row r="18" spans="1:3" ht="12.75">
      <c r="A18" t="s">
        <v>2</v>
      </c>
      <c r="B18" s="2">
        <f>SUM(B7:B17)</f>
        <v>202.91000000000003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10.8</v>
      </c>
      <c r="C21" s="60"/>
    </row>
    <row r="22" spans="1:3" ht="12.75">
      <c r="A22" s="1" t="s">
        <v>19</v>
      </c>
      <c r="B22" s="7">
        <v>29.24</v>
      </c>
      <c r="C22" s="60"/>
    </row>
    <row r="23" spans="1:3" ht="12.75">
      <c r="A23" s="1" t="s">
        <v>20</v>
      </c>
      <c r="B23" s="7">
        <v>14.99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128.03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330.94000000000005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37.549999999999955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2.8578873239436624</v>
      </c>
      <c r="C32" s="60"/>
    </row>
    <row r="33" spans="1:3" ht="12.75">
      <c r="A33" t="s">
        <v>23</v>
      </c>
      <c r="B33" s="2">
        <f>B25/B2</f>
        <v>1.8032394366197184</v>
      </c>
      <c r="C33" s="60"/>
    </row>
    <row r="34" spans="1:3" ht="12.75">
      <c r="A34" t="s">
        <v>27</v>
      </c>
      <c r="B34" s="2">
        <f>B27/B2</f>
        <v>4.6611267605633815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1" t="s">
        <v>0</v>
      </c>
      <c r="C1" s="62" t="s">
        <v>30</v>
      </c>
    </row>
    <row r="2" spans="1:3" ht="12.75">
      <c r="A2" t="s">
        <v>29</v>
      </c>
      <c r="B2" s="9">
        <v>147</v>
      </c>
      <c r="C2" s="60"/>
    </row>
    <row r="3" spans="1:3" ht="12.75">
      <c r="A3" t="s">
        <v>136</v>
      </c>
      <c r="B3" s="12">
        <v>4.4</v>
      </c>
      <c r="C3" s="60"/>
    </row>
    <row r="4" spans="1:3" ht="12.75">
      <c r="A4" t="s">
        <v>28</v>
      </c>
      <c r="B4">
        <f>B2*B3</f>
        <v>646.8000000000001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94.5</v>
      </c>
      <c r="C7" s="60"/>
    </row>
    <row r="8" spans="1:3" ht="12.75">
      <c r="A8" s="1" t="s">
        <v>9</v>
      </c>
      <c r="B8" s="11">
        <v>35.5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143.28</v>
      </c>
      <c r="C11" s="60"/>
    </row>
    <row r="12" spans="1:3" ht="12.75">
      <c r="A12" s="1" t="s">
        <v>11</v>
      </c>
      <c r="B12" s="11">
        <v>11.9</v>
      </c>
      <c r="C12" s="60"/>
    </row>
    <row r="13" spans="1:3" ht="12.75">
      <c r="A13" s="1" t="s">
        <v>13</v>
      </c>
      <c r="B13" s="11">
        <v>37</v>
      </c>
      <c r="C13" s="60"/>
    </row>
    <row r="14" spans="1:3" ht="12.75">
      <c r="A14" s="1" t="s">
        <v>14</v>
      </c>
      <c r="B14" s="11">
        <v>32.2</v>
      </c>
      <c r="C14" s="60"/>
    </row>
    <row r="15" spans="1:3" ht="12.75">
      <c r="A15" s="1" t="s">
        <v>15</v>
      </c>
      <c r="B15" s="11">
        <v>29.4</v>
      </c>
      <c r="C15" s="60"/>
    </row>
    <row r="16" spans="1:3" ht="12.75">
      <c r="A16" s="1" t="s">
        <v>16</v>
      </c>
      <c r="B16" s="11">
        <v>2</v>
      </c>
      <c r="C16" s="60"/>
    </row>
    <row r="17" spans="1:3" ht="12.75">
      <c r="A17" s="1" t="s">
        <v>17</v>
      </c>
      <c r="B17" s="12">
        <v>15.43</v>
      </c>
      <c r="C17" s="60"/>
    </row>
    <row r="18" spans="1:3" ht="12.75">
      <c r="A18" t="s">
        <v>2</v>
      </c>
      <c r="B18" s="2">
        <f>SUM(B7:B17)</f>
        <v>401.2099999999999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14.5</v>
      </c>
      <c r="C21" s="60"/>
    </row>
    <row r="22" spans="1:3" ht="12.75">
      <c r="A22" s="1" t="s">
        <v>19</v>
      </c>
      <c r="B22" s="7">
        <v>47.96</v>
      </c>
      <c r="C22" s="60"/>
    </row>
    <row r="23" spans="1:3" ht="12.75">
      <c r="A23" s="1" t="s">
        <v>20</v>
      </c>
      <c r="B23" s="7">
        <v>23.85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159.31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560.52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86.28000000000009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2.729319727891156</v>
      </c>
      <c r="C32" s="60"/>
    </row>
    <row r="33" spans="1:3" ht="12.75">
      <c r="A33" t="s">
        <v>23</v>
      </c>
      <c r="B33" s="2">
        <f>B25/B2</f>
        <v>1.0837414965986394</v>
      </c>
      <c r="C33" s="60"/>
    </row>
    <row r="34" spans="1:3" ht="12.75">
      <c r="A34" t="s">
        <v>27</v>
      </c>
      <c r="B34" s="2">
        <f>B27/B2</f>
        <v>3.813061224489796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1" t="s">
        <v>0</v>
      </c>
      <c r="C1" s="62" t="s">
        <v>30</v>
      </c>
    </row>
    <row r="2" spans="1:3" ht="12.75">
      <c r="A2" t="s">
        <v>29</v>
      </c>
      <c r="B2" s="9">
        <v>35</v>
      </c>
      <c r="C2" s="60"/>
    </row>
    <row r="3" spans="1:3" ht="12.75">
      <c r="A3" t="s">
        <v>136</v>
      </c>
      <c r="B3" s="12">
        <v>11</v>
      </c>
      <c r="C3" s="60"/>
    </row>
    <row r="4" spans="1:3" ht="12.75">
      <c r="A4" t="s">
        <v>28</v>
      </c>
      <c r="B4" s="2">
        <f>B2*B3</f>
        <v>385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65.8</v>
      </c>
      <c r="C7" s="60" t="s">
        <v>141</v>
      </c>
    </row>
    <row r="8" spans="1:3" ht="12.75">
      <c r="A8" s="1" t="s">
        <v>9</v>
      </c>
      <c r="B8" s="11">
        <v>31.4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4</v>
      </c>
      <c r="C10" s="60" t="s">
        <v>124</v>
      </c>
    </row>
    <row r="11" spans="1:3" ht="12.75">
      <c r="A11" s="1" t="s">
        <v>12</v>
      </c>
      <c r="B11" s="11">
        <v>12.6</v>
      </c>
      <c r="C11" s="60"/>
    </row>
    <row r="12" spans="1:3" ht="12.75">
      <c r="A12" s="1" t="s">
        <v>11</v>
      </c>
      <c r="B12" s="11">
        <v>5.7</v>
      </c>
      <c r="C12" s="60"/>
    </row>
    <row r="13" spans="1:3" ht="12.75">
      <c r="A13" s="1" t="s">
        <v>13</v>
      </c>
      <c r="B13" s="11">
        <v>20.34</v>
      </c>
      <c r="C13" s="60"/>
    </row>
    <row r="14" spans="1:3" ht="12.75">
      <c r="A14" s="1" t="s">
        <v>14</v>
      </c>
      <c r="B14" s="11">
        <v>22.44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5.5</v>
      </c>
      <c r="C16" s="60" t="s">
        <v>140</v>
      </c>
    </row>
    <row r="17" spans="1:3" ht="12.75">
      <c r="A17" s="1" t="s">
        <v>17</v>
      </c>
      <c r="B17" s="12">
        <v>6.71</v>
      </c>
      <c r="C17" s="60"/>
    </row>
    <row r="18" spans="1:3" ht="12.75">
      <c r="A18" t="s">
        <v>2</v>
      </c>
      <c r="B18" s="2">
        <f>SUM(B7:B17)</f>
        <v>174.48999999999998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10.03</v>
      </c>
      <c r="C21" s="60"/>
    </row>
    <row r="22" spans="1:3" ht="12.75">
      <c r="A22" s="1" t="s">
        <v>19</v>
      </c>
      <c r="B22" s="7">
        <v>27.11</v>
      </c>
      <c r="C22" s="60"/>
    </row>
    <row r="23" spans="1:3" ht="12.75">
      <c r="A23" s="1" t="s">
        <v>20</v>
      </c>
      <c r="B23" s="7">
        <v>13.81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123.95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298.44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86.56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4.985428571428571</v>
      </c>
      <c r="C32" s="60"/>
    </row>
    <row r="33" spans="1:3" ht="12.75">
      <c r="A33" t="s">
        <v>23</v>
      </c>
      <c r="B33" s="2">
        <f>B25/B2</f>
        <v>3.5414285714285714</v>
      </c>
      <c r="C33" s="60"/>
    </row>
    <row r="34" spans="1:3" ht="12.75">
      <c r="A34" t="s">
        <v>27</v>
      </c>
      <c r="B34" s="2">
        <f>B27/B2</f>
        <v>8.526857142857143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1" t="s">
        <v>0</v>
      </c>
      <c r="C1" s="62" t="s">
        <v>30</v>
      </c>
    </row>
    <row r="2" spans="1:3" ht="12.75">
      <c r="A2" t="s">
        <v>29</v>
      </c>
      <c r="B2" s="9">
        <v>1660</v>
      </c>
      <c r="C2" s="60"/>
    </row>
    <row r="3" spans="1:3" ht="12.75">
      <c r="A3" t="s">
        <v>136</v>
      </c>
      <c r="B3" s="10">
        <v>0.34</v>
      </c>
      <c r="C3" s="60"/>
    </row>
    <row r="4" spans="1:3" ht="12.75">
      <c r="A4" t="s">
        <v>28</v>
      </c>
      <c r="B4" s="2">
        <f>B2*B3</f>
        <v>564.4000000000001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86.63</v>
      </c>
      <c r="C7" s="60"/>
    </row>
    <row r="8" spans="1:3" ht="12.75">
      <c r="A8" s="1" t="s">
        <v>9</v>
      </c>
      <c r="B8" s="11">
        <v>54.7</v>
      </c>
      <c r="C8" s="60" t="s">
        <v>125</v>
      </c>
    </row>
    <row r="9" spans="1:3" ht="12.75">
      <c r="A9" s="1" t="s">
        <v>24</v>
      </c>
      <c r="B9" s="11">
        <v>20</v>
      </c>
      <c r="C9" s="60" t="s">
        <v>142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52.62</v>
      </c>
      <c r="C11" s="60"/>
    </row>
    <row r="12" spans="1:3" ht="12.75">
      <c r="A12" s="1" t="s">
        <v>11</v>
      </c>
      <c r="B12" s="11">
        <v>10.5</v>
      </c>
      <c r="C12" s="60"/>
    </row>
    <row r="13" spans="1:3" ht="12.75">
      <c r="A13" s="1" t="s">
        <v>13</v>
      </c>
      <c r="B13" s="11">
        <v>26.63</v>
      </c>
      <c r="C13" s="60"/>
    </row>
    <row r="14" spans="1:3" ht="12.75">
      <c r="A14" s="1" t="s">
        <v>14</v>
      </c>
      <c r="B14" s="11">
        <v>27.43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15</v>
      </c>
      <c r="C16" s="60" t="s">
        <v>143</v>
      </c>
    </row>
    <row r="17" spans="1:3" ht="12.75">
      <c r="A17" s="1" t="s">
        <v>17</v>
      </c>
      <c r="B17" s="12">
        <v>11.74</v>
      </c>
      <c r="C17" s="60"/>
    </row>
    <row r="18" spans="1:3" ht="12.75">
      <c r="A18" t="s">
        <v>2</v>
      </c>
      <c r="B18" s="2">
        <f>SUM(B7:B17)</f>
        <v>305.25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11.17</v>
      </c>
      <c r="C21" s="60"/>
    </row>
    <row r="22" spans="1:3" ht="12.75">
      <c r="A22" s="1" t="s">
        <v>19</v>
      </c>
      <c r="B22" s="7">
        <v>33.49</v>
      </c>
      <c r="C22" s="60"/>
    </row>
    <row r="23" spans="1:3" ht="12.75">
      <c r="A23" s="1" t="s">
        <v>20</v>
      </c>
      <c r="B23" s="7">
        <v>17.42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135.08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440.33000000000004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124.07000000000005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0.1838855421686747</v>
      </c>
      <c r="C32" s="60"/>
    </row>
    <row r="33" spans="1:3" ht="12.75">
      <c r="A33" t="s">
        <v>23</v>
      </c>
      <c r="B33" s="13">
        <f>B25/B2</f>
        <v>0.08137349397590363</v>
      </c>
      <c r="C33" s="60"/>
    </row>
    <row r="34" spans="1:3" ht="12.75">
      <c r="A34" t="s">
        <v>27</v>
      </c>
      <c r="B34" s="13">
        <f>B27/B2</f>
        <v>0.26525903614457835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1" t="s">
        <v>0</v>
      </c>
      <c r="C1" s="62" t="s">
        <v>30</v>
      </c>
    </row>
    <row r="2" spans="1:3" ht="12.75">
      <c r="A2" t="s">
        <v>29</v>
      </c>
      <c r="B2" s="9">
        <v>2010</v>
      </c>
      <c r="C2" s="60"/>
    </row>
    <row r="3" spans="1:3" ht="12.75">
      <c r="A3" t="s">
        <v>136</v>
      </c>
      <c r="B3" s="10">
        <v>0.202</v>
      </c>
      <c r="C3" s="60"/>
    </row>
    <row r="4" spans="1:3" ht="12.75">
      <c r="A4" t="s">
        <v>28</v>
      </c>
      <c r="B4">
        <f>B2*B3</f>
        <v>406.02000000000004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37.62</v>
      </c>
      <c r="C7" s="63"/>
    </row>
    <row r="8" spans="1:3" ht="12.75">
      <c r="A8" s="1" t="s">
        <v>9</v>
      </c>
      <c r="B8" s="11">
        <v>28.6</v>
      </c>
      <c r="C8" s="60"/>
    </row>
    <row r="9" spans="1:3" ht="12.75">
      <c r="A9" s="1" t="s">
        <v>24</v>
      </c>
      <c r="B9" s="11">
        <v>0</v>
      </c>
      <c r="C9" s="60" t="s">
        <v>138</v>
      </c>
    </row>
    <row r="10" spans="1:3" ht="12.75">
      <c r="A10" s="1" t="s">
        <v>10</v>
      </c>
      <c r="B10" s="11">
        <v>5</v>
      </c>
      <c r="C10" s="60" t="s">
        <v>126</v>
      </c>
    </row>
    <row r="11" spans="1:3" ht="12.75">
      <c r="A11" s="1" t="s">
        <v>12</v>
      </c>
      <c r="B11" s="11">
        <v>69.17</v>
      </c>
      <c r="C11" s="60"/>
    </row>
    <row r="12" spans="1:3" ht="12.75">
      <c r="A12" s="1" t="s">
        <v>11</v>
      </c>
      <c r="B12" s="11">
        <v>10</v>
      </c>
      <c r="C12" s="60"/>
    </row>
    <row r="13" spans="1:3" ht="12.75">
      <c r="A13" s="1" t="s">
        <v>13</v>
      </c>
      <c r="B13" s="11">
        <v>25.7</v>
      </c>
      <c r="C13" s="60"/>
    </row>
    <row r="14" spans="1:3" ht="12.75">
      <c r="A14" s="1" t="s">
        <v>14</v>
      </c>
      <c r="B14" s="11">
        <v>24.29</v>
      </c>
      <c r="C14" s="60"/>
    </row>
    <row r="15" spans="1:3" ht="12.75">
      <c r="A15" s="1" t="s">
        <v>15</v>
      </c>
      <c r="B15" s="11">
        <v>8.04</v>
      </c>
      <c r="C15" s="60"/>
    </row>
    <row r="16" spans="1:3" ht="12.75">
      <c r="A16" s="1" t="s">
        <v>16</v>
      </c>
      <c r="B16" s="11">
        <v>11.5</v>
      </c>
      <c r="C16" s="60" t="s">
        <v>134</v>
      </c>
    </row>
    <row r="17" spans="1:3" ht="12.75">
      <c r="A17" s="1" t="s">
        <v>17</v>
      </c>
      <c r="B17" s="12">
        <v>8.8</v>
      </c>
      <c r="C17" s="60"/>
    </row>
    <row r="18" spans="1:3" ht="12.75">
      <c r="A18" t="s">
        <v>2</v>
      </c>
      <c r="B18" s="2">
        <f>SUM(B7:B17)</f>
        <v>228.71999999999997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11.32</v>
      </c>
      <c r="C21" s="60"/>
    </row>
    <row r="22" spans="1:3" ht="12.75">
      <c r="A22" s="1" t="s">
        <v>19</v>
      </c>
      <c r="B22" s="7">
        <v>31.11</v>
      </c>
      <c r="C22" s="60"/>
    </row>
    <row r="23" spans="1:3" ht="12.75">
      <c r="A23" s="1" t="s">
        <v>20</v>
      </c>
      <c r="B23" s="7">
        <v>16.77</v>
      </c>
      <c r="C23" s="60"/>
    </row>
    <row r="24" spans="1:3" ht="12.75">
      <c r="A24" s="1" t="s">
        <v>21</v>
      </c>
      <c r="B24" s="8">
        <v>73</v>
      </c>
      <c r="C24" s="60"/>
    </row>
    <row r="25" spans="1:3" ht="12.75">
      <c r="A25" t="s">
        <v>4</v>
      </c>
      <c r="B25" s="2">
        <f>SUM(B21:B24)</f>
        <v>132.2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360.91999999999996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45.10000000000008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0.11379104477611938</v>
      </c>
      <c r="C32" s="60"/>
    </row>
    <row r="33" spans="1:3" ht="12.75">
      <c r="A33" t="s">
        <v>23</v>
      </c>
      <c r="B33" s="13">
        <f>B25/B2</f>
        <v>0.06577114427860696</v>
      </c>
      <c r="C33" s="60"/>
    </row>
    <row r="34" spans="1:3" ht="12.75">
      <c r="A34" t="s">
        <v>27</v>
      </c>
      <c r="B34" s="13">
        <f>B27/B2</f>
        <v>0.17956218905472635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Haugen, Ronald</cp:lastModifiedBy>
  <cp:lastPrinted>2012-12-20T22:41:14Z</cp:lastPrinted>
  <dcterms:created xsi:type="dcterms:W3CDTF">2005-01-10T15:34:54Z</dcterms:created>
  <dcterms:modified xsi:type="dcterms:W3CDTF">2024-02-07T17:11:05Z</dcterms:modified>
  <cp:category/>
  <cp:version/>
  <cp:contentType/>
  <cp:contentStatus/>
</cp:coreProperties>
</file>