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2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<sst xmlns="http://schemas.openxmlformats.org/spreadsheetml/2006/main" count="395" uniqueCount="128">
  <si>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</si>
  <si>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</si>
  <si>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</si>
  <si>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</si>
  <si>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</si>
  <si>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</si>
  <si>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</si>
  <si>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</si>
  <si>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</si>
  <si>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</si>
  <si>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</si>
  <si>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</si>
  <si>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</si>
  <si>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</si>
  <si>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</si>
  <si>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</si>
  <si>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</si>
  <si>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</si>
  <si>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</si>
  <si>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</si>
  <si>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</si>
  <si>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</si>
  <si>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</si>
  <si>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</si>
  <si>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</si>
  <si>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</si>
  <si>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</si>
  <si>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</si>
  <si>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</si>
  <si>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</si>
  <si>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</si>
  <si>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</si>
  <si>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</si>
  <si>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</si>
  <si>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</si>
  <si>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</si>
  <si>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</si>
  <si>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</si>
  <si>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</si>
  <si>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</si>
  <si>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</si>
  <si>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</si>
  <si>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</si>
  <si>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</si>
  <si>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</si>
  <si>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</si>
  <si>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</si>
  <si>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</si>
  <si>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</si>
  <si>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</si>
  <si>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</si>
  <si>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</si>
  <si>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</si>
  <si>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</si>
  <si>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</si>
  <si>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</si>
  <si>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</si>
  <si>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</si>
  <si>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</si>
  <si>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</si>
  <si>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</si>
  <si>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</si>
  <si>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</si>
  <si>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</si>
  <si>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</si>
  <si>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</si>
  <si>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</si>
  <si>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</si>
  <si>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</si>
  <si>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</si>
  <si>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</si>
  <si>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</si>
  <si>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</si>
  <si>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</si>
  <si>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</si>
  <si>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</si>
  <si>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</si>
  <si>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</si>
  <si>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</si>
  <si>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</si>
  <si>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</si>
  <si>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</si>
  <si>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</si>
  <si>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</si>
  <si>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</si>
  <si>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</si>
  <si>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</si>
  <si>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</si>
  <si>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</si>
  <si>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</si>
  <si>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</si>
  <si>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</si>
  <si>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</si>
  <si>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</si>
  <si>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</si>
  <si>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</si>
  <si>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</si>
  <si>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</si>
  <si>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</si>
  <si>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</si>
  <si>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</si>
  <si>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</si>
  <si>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</si>
  <si>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</si>
  <si>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</si>
  <si>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</si>
  <si>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</si>
  <si>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</si>
  <si>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</si>
  <si>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</si>
  <si>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</si>
  <si>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</si>
  <si>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</si>
  <si>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</si>
  <si>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</si>
  <si>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</si>
  <si>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</si>
  <si>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</si>
  <si>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</si>
  <si>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</si>
  <si>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</si>
  <si>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</si>
  <si>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</si>
  <si>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</si>
  <si>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Developed by: Ronald Haugen, NDSU Extension Service</t>
  </si>
  <si>
    <t>North Dakota 2023 Projected Crop Budgets - South Red River Valley</t>
  </si>
  <si>
    <t>Malt price, estimate of feed barley price is $4.50</t>
  </si>
  <si>
    <t>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</si>
</sst>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124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79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85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86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114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89</v>
      </c>
      <c r="B19" s="38"/>
      <c r="C19" s="38"/>
      <c r="E19" s="38"/>
      <c r="F19" s="38"/>
      <c r="G19" s="38"/>
      <c r="H19" s="38"/>
    </row>
    <row r="20" spans="1:8" ht="12.75">
      <c r="A20" s="17" t="s">
        <v>90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98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100</v>
      </c>
      <c r="C2" s="68"/>
    </row>
    <row r="3" spans="1:3" ht="12.75">
      <c r="A3" t="s">
        <v>111</v>
      </c>
      <c r="B3" s="12">
        <v>3.17</v>
      </c>
      <c r="C3" s="68"/>
    </row>
    <row r="4" spans="1:3" ht="12.75">
      <c r="A4" t="s">
        <v>28</v>
      </c>
      <c r="B4" s="2">
        <f>B2*B3</f>
        <v>317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6.5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113.34</v>
      </c>
      <c r="C11" s="68"/>
    </row>
    <row r="12" spans="1:3" ht="12.75">
      <c r="A12" s="1" t="s">
        <v>11</v>
      </c>
      <c r="B12" s="11">
        <v>9.5</v>
      </c>
      <c r="C12" s="68"/>
    </row>
    <row r="13" spans="1:3" ht="12.75">
      <c r="A13" s="1" t="s">
        <v>13</v>
      </c>
      <c r="B13" s="11">
        <v>33.01</v>
      </c>
      <c r="C13" s="68"/>
    </row>
    <row r="14" spans="1:3" ht="12.75">
      <c r="A14" s="1" t="s">
        <v>14</v>
      </c>
      <c r="B14" s="11">
        <v>24.15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8.07</v>
      </c>
      <c r="C17" s="68"/>
    </row>
    <row r="18" spans="1:3" ht="12.75">
      <c r="A18" t="s">
        <v>2</v>
      </c>
      <c r="B18" s="2">
        <f>SUM(B7:B17)</f>
        <v>223.32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11.23</v>
      </c>
      <c r="C21" s="68"/>
    </row>
    <row r="22" spans="1:3" ht="12.75">
      <c r="A22" s="1" t="s">
        <v>19</v>
      </c>
      <c r="B22" s="7">
        <v>29.04</v>
      </c>
      <c r="C22" s="68"/>
    </row>
    <row r="23" spans="1:3" ht="12.75">
      <c r="A23" s="1" t="s">
        <v>20</v>
      </c>
      <c r="B23" s="7">
        <v>15.36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187.63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410.95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-93.94999999999999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2.2332</v>
      </c>
      <c r="C32" s="68"/>
    </row>
    <row r="33" spans="1:3" ht="12.75">
      <c r="A33" t="s">
        <v>23</v>
      </c>
      <c r="B33" s="2">
        <f>B25/B2</f>
        <v>1.8762999999999999</v>
      </c>
      <c r="C33" s="68"/>
    </row>
    <row r="34" spans="1:3" ht="12.75">
      <c r="A34" t="s">
        <v>27</v>
      </c>
      <c r="B34" s="2">
        <f>B27/B2</f>
        <v>4.1095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70</v>
      </c>
      <c r="C2" s="68"/>
    </row>
    <row r="3" spans="1:3" ht="12.75">
      <c r="A3" t="s">
        <v>111</v>
      </c>
      <c r="B3" s="12">
        <v>7.26</v>
      </c>
      <c r="C3" s="68"/>
    </row>
    <row r="4" spans="1:3" ht="12.75">
      <c r="A4" t="s">
        <v>28</v>
      </c>
      <c r="B4" s="2">
        <f>B2*B3</f>
        <v>508.2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17.55</v>
      </c>
      <c r="C7" s="68"/>
    </row>
    <row r="8" spans="1:3" ht="12.75">
      <c r="A8" s="1" t="s">
        <v>9</v>
      </c>
      <c r="B8" s="11">
        <v>34</v>
      </c>
      <c r="C8" s="68"/>
    </row>
    <row r="9" spans="1:3" ht="12.75">
      <c r="A9" s="1" t="s">
        <v>24</v>
      </c>
      <c r="B9" s="11">
        <v>10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156.84</v>
      </c>
      <c r="C11" s="68"/>
    </row>
    <row r="12" spans="1:3" ht="12.75">
      <c r="A12" s="1" t="s">
        <v>11</v>
      </c>
      <c r="B12" s="11">
        <v>5.5</v>
      </c>
      <c r="C12" s="68"/>
    </row>
    <row r="13" spans="1:3" ht="12.75">
      <c r="A13" s="1" t="s">
        <v>13</v>
      </c>
      <c r="B13" s="11">
        <v>26.24</v>
      </c>
      <c r="C13" s="68"/>
    </row>
    <row r="14" spans="1:3" ht="12.75">
      <c r="A14" s="1" t="s">
        <v>14</v>
      </c>
      <c r="B14" s="11">
        <v>21.38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10.51</v>
      </c>
      <c r="C17" s="68"/>
    </row>
    <row r="18" spans="1:3" ht="12.75">
      <c r="A18" t="s">
        <v>2</v>
      </c>
      <c r="B18" s="2">
        <f>SUM(B7:B17)</f>
        <v>290.77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10.15</v>
      </c>
      <c r="C21" s="68"/>
    </row>
    <row r="22" spans="1:3" ht="12.75">
      <c r="A22" s="1" t="s">
        <v>19</v>
      </c>
      <c r="B22" s="7">
        <v>25.77</v>
      </c>
      <c r="C22" s="68"/>
    </row>
    <row r="23" spans="1:3" ht="12.75">
      <c r="A23" s="1" t="s">
        <v>20</v>
      </c>
      <c r="B23" s="7">
        <v>13.08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471.77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36.43000000000001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4.1538571428571425</v>
      </c>
      <c r="C32" s="68"/>
    </row>
    <row r="33" spans="1:3" ht="12.75">
      <c r="A33" t="s">
        <v>23</v>
      </c>
      <c r="B33" s="2">
        <f>B25/B2</f>
        <v>2.585714285714286</v>
      </c>
      <c r="C33" s="68"/>
    </row>
    <row r="34" spans="1:3" ht="12.75">
      <c r="A34" t="s">
        <v>27</v>
      </c>
      <c r="B34" s="2">
        <f>B27/B2</f>
        <v>6.739571428571428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121</v>
      </c>
      <c r="C1" s="44" t="s">
        <v>100</v>
      </c>
      <c r="D1" s="44" t="s">
        <v>99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122</v>
      </c>
      <c r="C2" s="15" t="s">
        <v>122</v>
      </c>
      <c r="D2" s="39" t="s">
        <v>100</v>
      </c>
      <c r="E2" s="41" t="s">
        <v>58</v>
      </c>
      <c r="F2" s="15" t="s">
        <v>50</v>
      </c>
      <c r="G2" s="15" t="s">
        <v>123</v>
      </c>
      <c r="H2" s="48" t="s">
        <v>51</v>
      </c>
    </row>
    <row r="3" spans="1:8" ht="12.75">
      <c r="A3" s="30" t="s">
        <v>43</v>
      </c>
      <c r="B3" s="40">
        <f>HRSW!B4</f>
        <v>514.71</v>
      </c>
      <c r="C3" s="40">
        <f>HRSW!B18</f>
        <v>294.34999999999997</v>
      </c>
      <c r="D3" s="16">
        <f>B3-C3</f>
        <v>220.36000000000007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544.32</v>
      </c>
      <c r="C4" s="40">
        <f>Barley!B18</f>
        <v>258.85</v>
      </c>
      <c r="D4" s="16">
        <f aca="true" t="shared" si="2" ref="D4:D11">B4-C4</f>
        <v>285.47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882</v>
      </c>
      <c r="C5" s="40">
        <f>Corn!B18</f>
        <v>487.88000000000005</v>
      </c>
      <c r="D5" s="16">
        <f t="shared" si="2"/>
        <v>394.11999999999995</v>
      </c>
      <c r="E5" s="18">
        <v>900</v>
      </c>
      <c r="F5" s="19">
        <f t="shared" si="0"/>
        <v>793800</v>
      </c>
      <c r="G5" s="19">
        <f t="shared" si="1"/>
        <v>439092.00000000006</v>
      </c>
      <c r="H5" s="31">
        <f t="shared" si="3"/>
        <v>354707.99999999994</v>
      </c>
    </row>
    <row r="6" spans="1:8" ht="12.75">
      <c r="A6" s="30" t="s">
        <v>25</v>
      </c>
      <c r="B6" s="40">
        <f>Soyb!B4</f>
        <v>494.79999999999995</v>
      </c>
      <c r="C6" s="40">
        <f>Soyb!B18</f>
        <v>200.14999999999998</v>
      </c>
      <c r="D6" s="16">
        <f t="shared" si="2"/>
        <v>294.65</v>
      </c>
      <c r="E6" s="18">
        <v>900</v>
      </c>
      <c r="F6" s="19">
        <f t="shared" si="0"/>
        <v>445319.99999999994</v>
      </c>
      <c r="G6" s="19">
        <f t="shared" si="1"/>
        <v>180134.99999999997</v>
      </c>
      <c r="H6" s="31">
        <f t="shared" si="3"/>
        <v>265185</v>
      </c>
    </row>
    <row r="7" spans="1:8" ht="12.75">
      <c r="A7" s="30" t="s">
        <v>64</v>
      </c>
      <c r="B7" s="40">
        <f>Drybean!B4</f>
        <v>723.6</v>
      </c>
      <c r="C7" s="40">
        <f>Drybean!B18</f>
        <v>296.8</v>
      </c>
      <c r="D7" s="16">
        <f t="shared" si="2"/>
        <v>426.8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545.28</v>
      </c>
      <c r="C8" s="40">
        <f>Oil_SF!B18</f>
        <v>264.12</v>
      </c>
      <c r="D8" s="16">
        <f t="shared" si="2"/>
        <v>281.15999999999997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601.4399999999999</v>
      </c>
      <c r="C9" s="40">
        <f>Conf_SF!B18</f>
        <v>280.48</v>
      </c>
      <c r="D9" s="16">
        <f t="shared" si="2"/>
        <v>320.9599999999999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317</v>
      </c>
      <c r="C10" s="40">
        <f>Oats!B18</f>
        <v>223.32</v>
      </c>
      <c r="D10" s="16">
        <f t="shared" si="2"/>
        <v>93.68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508.2</v>
      </c>
      <c r="C11" s="40">
        <f>'Wint.Wht'!B18</f>
        <v>290.77</v>
      </c>
      <c r="D11" s="16">
        <f t="shared" si="2"/>
        <v>217.43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1239120</v>
      </c>
      <c r="G12" s="20">
        <f>SUM(G3:G11)</f>
        <v>619227</v>
      </c>
      <c r="H12" s="33">
        <f>SUM(H3:H11)</f>
        <v>619893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3" t="s">
        <v>42</v>
      </c>
      <c r="D14" s="83"/>
      <c r="E14" s="83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78" t="s">
        <v>28</v>
      </c>
      <c r="B16" s="79"/>
      <c r="C16" s="19">
        <f>F12</f>
        <v>1239120</v>
      </c>
      <c r="D16" s="4"/>
      <c r="E16" s="79" t="s">
        <v>54</v>
      </c>
      <c r="F16" s="79"/>
      <c r="G16" s="19">
        <f>G12</f>
        <v>619227</v>
      </c>
      <c r="H16" s="53"/>
    </row>
    <row r="17" spans="1:8" ht="12.75">
      <c r="A17" s="80" t="s">
        <v>118</v>
      </c>
      <c r="B17" s="81"/>
      <c r="C17" s="18">
        <v>0</v>
      </c>
      <c r="D17" s="54" t="s">
        <v>56</v>
      </c>
      <c r="E17" s="81" t="s">
        <v>101</v>
      </c>
      <c r="F17" s="81"/>
      <c r="G17" s="18">
        <v>51300</v>
      </c>
      <c r="H17" s="55" t="s">
        <v>56</v>
      </c>
    </row>
    <row r="18" spans="1:8" ht="12.75">
      <c r="A18" s="82"/>
      <c r="B18" s="76"/>
      <c r="C18" s="56">
        <v>0</v>
      </c>
      <c r="D18" s="57"/>
      <c r="E18" s="81" t="s">
        <v>53</v>
      </c>
      <c r="F18" s="81"/>
      <c r="G18" s="18">
        <v>237600</v>
      </c>
      <c r="H18" s="58"/>
    </row>
    <row r="19" spans="1:8" ht="12.75">
      <c r="A19" s="82"/>
      <c r="B19" s="76"/>
      <c r="C19" s="56">
        <v>0</v>
      </c>
      <c r="D19" s="4"/>
      <c r="E19" s="81" t="s">
        <v>102</v>
      </c>
      <c r="F19" s="81"/>
      <c r="G19" s="18">
        <v>0</v>
      </c>
      <c r="H19" s="58"/>
    </row>
    <row r="20" spans="1:8" ht="12.75">
      <c r="A20" s="82"/>
      <c r="B20" s="76"/>
      <c r="C20" s="56">
        <v>0</v>
      </c>
      <c r="D20" s="4"/>
      <c r="E20" s="81" t="s">
        <v>55</v>
      </c>
      <c r="F20" s="81"/>
      <c r="G20" s="18">
        <v>0</v>
      </c>
      <c r="H20" s="58"/>
    </row>
    <row r="21" spans="1:8" ht="12.75">
      <c r="A21" s="82"/>
      <c r="B21" s="76"/>
      <c r="C21" s="56">
        <v>0</v>
      </c>
      <c r="D21" s="4"/>
      <c r="E21" s="76" t="s">
        <v>117</v>
      </c>
      <c r="F21" s="76"/>
      <c r="G21" s="59">
        <v>0</v>
      </c>
      <c r="H21" s="58"/>
    </row>
    <row r="22" spans="1:8" ht="12.75">
      <c r="A22" s="82"/>
      <c r="B22" s="76"/>
      <c r="C22" s="56">
        <v>0</v>
      </c>
      <c r="D22" s="4"/>
      <c r="E22" s="76"/>
      <c r="F22" s="76"/>
      <c r="G22" s="59">
        <v>0</v>
      </c>
      <c r="H22" s="58"/>
    </row>
    <row r="23" spans="1:8" ht="12.75">
      <c r="A23" s="82" t="s">
        <v>63</v>
      </c>
      <c r="B23" s="76"/>
      <c r="C23" s="42">
        <v>0</v>
      </c>
      <c r="D23" s="57"/>
      <c r="E23" s="76" t="s">
        <v>62</v>
      </c>
      <c r="F23" s="76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1239120</v>
      </c>
      <c r="D24" s="4"/>
      <c r="E24" s="4" t="s">
        <v>52</v>
      </c>
      <c r="F24" s="4"/>
      <c r="G24" s="28">
        <f>SUM(G16:G23)</f>
        <v>922427</v>
      </c>
      <c r="H24" s="53"/>
    </row>
    <row r="25" spans="1:8" ht="12.75">
      <c r="A25" s="60" t="s">
        <v>103</v>
      </c>
      <c r="B25" s="3"/>
      <c r="C25" s="3"/>
      <c r="D25" s="3"/>
      <c r="E25" s="3"/>
      <c r="F25" s="3"/>
      <c r="G25" s="62">
        <f>C24-G24</f>
        <v>316693</v>
      </c>
      <c r="H25" s="61"/>
    </row>
    <row r="26" ht="12.75">
      <c r="G26" s="6"/>
    </row>
    <row r="27" spans="1:8" ht="12.75">
      <c r="A27" s="67" t="s">
        <v>110</v>
      </c>
      <c r="B27" s="84"/>
      <c r="C27" s="84"/>
      <c r="D27" s="84"/>
      <c r="E27" s="84"/>
      <c r="F27" s="63" t="s">
        <v>104</v>
      </c>
      <c r="G27" s="85"/>
      <c r="H27" s="85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7" t="s">
        <v>105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90450</v>
      </c>
      <c r="C40" s="19">
        <f>$E5*Corn!$B8</f>
        <v>45900</v>
      </c>
      <c r="D40" s="19">
        <f>$E5*Corn!$B9</f>
        <v>0</v>
      </c>
      <c r="E40" s="19">
        <f>$E5*Corn!$B10</f>
        <v>0</v>
      </c>
      <c r="F40" s="19">
        <f>$E5*Corn!$B11</f>
        <v>173115</v>
      </c>
      <c r="G40" s="19">
        <f>$E5*Corn!$B12</f>
        <v>10800</v>
      </c>
      <c r="H40" s="19">
        <f>$E5*Corn!$B13</f>
        <v>36756</v>
      </c>
      <c r="I40" s="19">
        <f>$E5*Corn!$B14</f>
        <v>28089</v>
      </c>
      <c r="J40" s="19">
        <f>$E5*Corn!$B15</f>
        <v>30240</v>
      </c>
      <c r="K40" s="19">
        <f>$E5*Corn!$B16</f>
        <v>7875</v>
      </c>
      <c r="L40" s="31">
        <f>$E5*Corn!$B17</f>
        <v>15867</v>
      </c>
    </row>
    <row r="41" spans="1:12" ht="12.75">
      <c r="A41" s="30" t="s">
        <v>25</v>
      </c>
      <c r="B41" s="19">
        <f>$E6*Soyb!$B7</f>
        <v>59220</v>
      </c>
      <c r="C41" s="19">
        <f>$E6*Soyb!$B8</f>
        <v>59220</v>
      </c>
      <c r="D41" s="19">
        <f>$E6*Soyb!$B9</f>
        <v>0</v>
      </c>
      <c r="E41" s="19">
        <f>$E6*Soyb!$B10</f>
        <v>3600</v>
      </c>
      <c r="F41" s="19">
        <f>$E6*Soyb!$B11</f>
        <v>4113</v>
      </c>
      <c r="G41" s="19">
        <f>$E6*Soyb!$B12</f>
        <v>5850</v>
      </c>
      <c r="H41" s="19">
        <f>$E6*Soyb!$B13</f>
        <v>21060</v>
      </c>
      <c r="I41" s="19">
        <f>$E6*Soyb!$B14</f>
        <v>18990</v>
      </c>
      <c r="J41" s="19">
        <f>$E6*Soyb!$B15</f>
        <v>0</v>
      </c>
      <c r="K41" s="19">
        <f>$E6*Soyb!$B16</f>
        <v>1575</v>
      </c>
      <c r="L41" s="31">
        <f>$E6*Soyb!$B17</f>
        <v>6507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149670</v>
      </c>
      <c r="C47" s="20">
        <f t="shared" si="4"/>
        <v>105120</v>
      </c>
      <c r="D47" s="20">
        <f t="shared" si="4"/>
        <v>0</v>
      </c>
      <c r="E47" s="20">
        <f t="shared" si="4"/>
        <v>3600</v>
      </c>
      <c r="F47" s="20">
        <f t="shared" si="4"/>
        <v>177228</v>
      </c>
      <c r="G47" s="20">
        <f t="shared" si="4"/>
        <v>16650</v>
      </c>
      <c r="H47" s="20">
        <f t="shared" si="4"/>
        <v>57816</v>
      </c>
      <c r="I47" s="20">
        <f t="shared" si="4"/>
        <v>47079</v>
      </c>
      <c r="J47" s="20">
        <f t="shared" si="4"/>
        <v>30240</v>
      </c>
      <c r="K47" s="20">
        <f t="shared" si="4"/>
        <v>9450</v>
      </c>
      <c r="L47" s="33">
        <f t="shared" si="4"/>
        <v>22374</v>
      </c>
    </row>
    <row r="48" spans="1:12" ht="12.75">
      <c r="A48" s="32" t="s">
        <v>77</v>
      </c>
      <c r="B48" s="20"/>
      <c r="C48" s="33"/>
      <c r="D48" s="34">
        <f>SUM(B47:L47)</f>
        <v>619227</v>
      </c>
      <c r="E48" s="21"/>
      <c r="F48" s="21"/>
      <c r="G48" s="21"/>
      <c r="H48" s="21"/>
      <c r="I48" s="21"/>
      <c r="J48" s="21"/>
      <c r="K48" s="21"/>
      <c r="L48" s="21"/>
    </row>
  </sheetData>
  <sheetProtection sheet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63</v>
      </c>
      <c r="C2" s="68" t="s">
        <v>127</v>
      </c>
    </row>
    <row r="3" spans="1:3" ht="12.75">
      <c r="A3" t="s">
        <v>111</v>
      </c>
      <c r="B3" s="12">
        <v>8.17</v>
      </c>
      <c r="C3" s="68"/>
    </row>
    <row r="4" spans="1:3" ht="12.75">
      <c r="A4" t="s">
        <v>28</v>
      </c>
      <c r="B4" s="2">
        <f>B2*B3</f>
        <v>514.71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32</v>
      </c>
      <c r="C7" s="68"/>
    </row>
    <row r="8" spans="1:3" ht="12.75">
      <c r="A8" s="1" t="s">
        <v>9</v>
      </c>
      <c r="B8" s="11">
        <v>28.6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119</v>
      </c>
    </row>
    <row r="11" spans="1:3" ht="12.75">
      <c r="A11" s="1" t="s">
        <v>12</v>
      </c>
      <c r="B11" s="11">
        <v>139.16</v>
      </c>
      <c r="C11" s="68"/>
    </row>
    <row r="12" spans="1:3" ht="12.75">
      <c r="A12" s="1" t="s">
        <v>11</v>
      </c>
      <c r="B12" s="11">
        <v>5.5</v>
      </c>
      <c r="C12" s="68"/>
    </row>
    <row r="13" spans="1:3" ht="12.75">
      <c r="A13" s="1" t="s">
        <v>13</v>
      </c>
      <c r="B13" s="11">
        <v>28.35</v>
      </c>
      <c r="C13" s="68"/>
    </row>
    <row r="14" spans="1:3" ht="12.75">
      <c r="A14" s="1" t="s">
        <v>14</v>
      </c>
      <c r="B14" s="11">
        <v>22.85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10.64</v>
      </c>
      <c r="C17" s="68"/>
    </row>
    <row r="18" spans="1:3" ht="12.75">
      <c r="A18" t="s">
        <v>2</v>
      </c>
      <c r="B18" s="2">
        <f>SUM(B7:B17)</f>
        <v>294.34999999999997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10.42</v>
      </c>
      <c r="C21" s="68"/>
    </row>
    <row r="22" spans="1:3" ht="12.75">
      <c r="A22" s="1" t="s">
        <v>19</v>
      </c>
      <c r="B22" s="7">
        <v>26.99</v>
      </c>
      <c r="C22" s="68"/>
    </row>
    <row r="23" spans="1:3" ht="12.75">
      <c r="A23" s="1" t="s">
        <v>20</v>
      </c>
      <c r="B23" s="7">
        <v>14.1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183.51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477.85999999999996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2">
        <f>B4-B27</f>
        <v>36.85000000000008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4.672222222222222</v>
      </c>
      <c r="C32" s="68"/>
    </row>
    <row r="33" spans="1:3" ht="12.75">
      <c r="A33" t="s">
        <v>23</v>
      </c>
      <c r="B33" s="2">
        <f>B25/B2</f>
        <v>2.912857142857143</v>
      </c>
      <c r="C33" s="68"/>
    </row>
    <row r="34" spans="1:3" ht="12.75">
      <c r="A34" t="s">
        <v>27</v>
      </c>
      <c r="B34" s="2">
        <f>B27/B2</f>
        <v>7.585079365079364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84</v>
      </c>
      <c r="C2" s="68"/>
    </row>
    <row r="3" spans="1:3" ht="12.75">
      <c r="A3" t="s">
        <v>111</v>
      </c>
      <c r="B3" s="12">
        <v>6.48</v>
      </c>
      <c r="C3" s="71" t="s">
        <v>126</v>
      </c>
    </row>
    <row r="4" spans="1:3" ht="12.75">
      <c r="A4" t="s">
        <v>28</v>
      </c>
      <c r="B4" s="2">
        <f>B2*B3</f>
        <v>544.32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31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110.2</v>
      </c>
      <c r="C11" s="68"/>
    </row>
    <row r="12" spans="1:3" ht="12.75">
      <c r="A12" s="1" t="s">
        <v>11</v>
      </c>
      <c r="B12" s="11">
        <v>4</v>
      </c>
      <c r="C12" s="68"/>
    </row>
    <row r="13" spans="1:3" ht="12.75">
      <c r="A13" s="1" t="s">
        <v>13</v>
      </c>
      <c r="B13" s="11">
        <v>29.96</v>
      </c>
      <c r="C13" s="68"/>
    </row>
    <row r="14" spans="1:3" ht="12.75">
      <c r="A14" s="1" t="s">
        <v>14</v>
      </c>
      <c r="B14" s="11">
        <v>23.18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9.36</v>
      </c>
      <c r="C17" s="68"/>
    </row>
    <row r="18" spans="1:3" ht="12.75">
      <c r="A18" t="s">
        <v>2</v>
      </c>
      <c r="B18" s="2">
        <f>SUM(B7:B17)</f>
        <v>258.85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10.78</v>
      </c>
      <c r="C21" s="68"/>
    </row>
    <row r="22" spans="1:3" ht="12.75">
      <c r="A22" s="1" t="s">
        <v>19</v>
      </c>
      <c r="B22" s="7">
        <v>27.99</v>
      </c>
      <c r="C22" s="68"/>
    </row>
    <row r="23" spans="1:3" ht="12.75">
      <c r="A23" s="1" t="s">
        <v>20</v>
      </c>
      <c r="B23" s="7">
        <v>14.51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185.28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444.13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100.19000000000005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3.0815476190476194</v>
      </c>
      <c r="C32" s="68"/>
    </row>
    <row r="33" spans="1:3" ht="12.75">
      <c r="A33" t="s">
        <v>23</v>
      </c>
      <c r="B33" s="2">
        <f>B25/B2</f>
        <v>2.2057142857142855</v>
      </c>
      <c r="C33" s="68"/>
    </row>
    <row r="34" spans="1:3" ht="12.75">
      <c r="A34" t="s">
        <v>27</v>
      </c>
      <c r="B34" s="2">
        <f>B27/B2</f>
        <v>5.2872619047619045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168</v>
      </c>
      <c r="C2" s="68"/>
    </row>
    <row r="3" spans="1:3" ht="12.75">
      <c r="A3" t="s">
        <v>111</v>
      </c>
      <c r="B3" s="12">
        <v>5.25</v>
      </c>
      <c r="C3" s="68"/>
    </row>
    <row r="4" spans="1:3" ht="12.75">
      <c r="A4" t="s">
        <v>28</v>
      </c>
      <c r="B4" s="2">
        <f>B2*B3</f>
        <v>882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100.5</v>
      </c>
      <c r="C7" s="68"/>
    </row>
    <row r="8" spans="1:3" ht="12.75">
      <c r="A8" s="1" t="s">
        <v>9</v>
      </c>
      <c r="B8" s="11">
        <v>51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192.35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40.84</v>
      </c>
      <c r="C13" s="68"/>
    </row>
    <row r="14" spans="1:3" ht="12.75">
      <c r="A14" s="1" t="s">
        <v>14</v>
      </c>
      <c r="B14" s="11">
        <v>31.21</v>
      </c>
      <c r="C14" s="68"/>
    </row>
    <row r="15" spans="1:3" ht="12.75">
      <c r="A15" s="1" t="s">
        <v>15</v>
      </c>
      <c r="B15" s="11">
        <v>33.6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17.63</v>
      </c>
      <c r="C17" s="68"/>
    </row>
    <row r="18" spans="1:3" ht="12.75">
      <c r="A18" t="s">
        <v>2</v>
      </c>
      <c r="B18" s="2">
        <f>SUM(B7:B17)</f>
        <v>487.88000000000005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14.01</v>
      </c>
      <c r="C21" s="68"/>
    </row>
    <row r="22" spans="1:3" ht="12.75">
      <c r="A22" s="1" t="s">
        <v>19</v>
      </c>
      <c r="B22" s="7">
        <v>43.23</v>
      </c>
      <c r="C22" s="68"/>
    </row>
    <row r="23" spans="1:3" ht="12.75">
      <c r="A23" s="1" t="s">
        <v>20</v>
      </c>
      <c r="B23" s="7">
        <v>21.8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211.04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698.9200000000001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183.07999999999993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2.904047619047619</v>
      </c>
      <c r="C32" s="68"/>
    </row>
    <row r="33" spans="1:3" ht="12.75">
      <c r="A33" t="s">
        <v>23</v>
      </c>
      <c r="B33" s="2">
        <f>B25/B2</f>
        <v>1.256190476190476</v>
      </c>
      <c r="C33" s="68"/>
    </row>
    <row r="34" spans="1:3" ht="12.75">
      <c r="A34" t="s">
        <v>27</v>
      </c>
      <c r="B34" s="2">
        <f>B27/B2</f>
        <v>4.160238095238095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111</v>
      </c>
      <c r="B3" s="12">
        <v>12.37</v>
      </c>
      <c r="C3" s="68"/>
    </row>
    <row r="4" spans="1:3" ht="12.75">
      <c r="A4" t="s">
        <v>28</v>
      </c>
      <c r="B4" s="2">
        <f>B2*B3</f>
        <v>494.79999999999995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113</v>
      </c>
    </row>
    <row r="8" spans="1:3" ht="12.75">
      <c r="A8" s="1" t="s">
        <v>9</v>
      </c>
      <c r="B8" s="11">
        <v>65.8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107</v>
      </c>
    </row>
    <row r="11" spans="1:3" ht="12.75">
      <c r="A11" s="1" t="s">
        <v>12</v>
      </c>
      <c r="B11" s="11">
        <v>4.57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23.4</v>
      </c>
      <c r="C13" s="68"/>
    </row>
    <row r="14" spans="1:3" ht="12.75">
      <c r="A14" s="1" t="s">
        <v>14</v>
      </c>
      <c r="B14" s="11">
        <v>21.1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1.75</v>
      </c>
      <c r="C16" s="68"/>
    </row>
    <row r="17" spans="1:3" ht="12.75">
      <c r="A17" s="1" t="s">
        <v>17</v>
      </c>
      <c r="B17" s="12">
        <v>7.23</v>
      </c>
      <c r="C17" s="68"/>
    </row>
    <row r="18" spans="1:3" ht="12.75">
      <c r="A18" t="s">
        <v>2</v>
      </c>
      <c r="B18" s="2">
        <f>SUM(B7:B17)</f>
        <v>200.14999999999998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9.79</v>
      </c>
      <c r="C21" s="68"/>
    </row>
    <row r="22" spans="1:3" ht="12.75">
      <c r="A22" s="1" t="s">
        <v>19</v>
      </c>
      <c r="B22" s="7">
        <v>25.18</v>
      </c>
      <c r="C22" s="68"/>
    </row>
    <row r="23" spans="1:3" ht="12.75">
      <c r="A23" s="1" t="s">
        <v>20</v>
      </c>
      <c r="B23" s="7">
        <v>12.95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179.92000000000002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380.07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114.72999999999996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5.003749999999999</v>
      </c>
      <c r="C32" s="68"/>
    </row>
    <row r="33" spans="1:3" ht="12.75">
      <c r="A33" t="s">
        <v>23</v>
      </c>
      <c r="B33" s="2">
        <f>B25/B2</f>
        <v>4.498</v>
      </c>
      <c r="C33" s="68"/>
    </row>
    <row r="34" spans="1:3" ht="12.75">
      <c r="A34" t="s">
        <v>27</v>
      </c>
      <c r="B34" s="2">
        <f>B27/B2</f>
        <v>9.50175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2010</v>
      </c>
      <c r="C2" s="68"/>
    </row>
    <row r="3" spans="1:3" ht="12.75">
      <c r="A3" t="s">
        <v>111</v>
      </c>
      <c r="B3" s="10">
        <v>0.36</v>
      </c>
      <c r="C3" s="68"/>
    </row>
    <row r="4" spans="1:3" ht="12.75">
      <c r="A4" t="s">
        <v>28</v>
      </c>
      <c r="B4" s="2">
        <f>B2*B3</f>
        <v>723.6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71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8" t="s">
        <v>120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73.71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26.18</v>
      </c>
      <c r="C13" s="68"/>
    </row>
    <row r="14" spans="1:3" ht="12.75">
      <c r="A14" s="1" t="s">
        <v>14</v>
      </c>
      <c r="B14" s="11">
        <v>24.15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17.75</v>
      </c>
      <c r="C16" s="68"/>
    </row>
    <row r="17" spans="1:3" ht="12.75">
      <c r="A17" s="1" t="s">
        <v>17</v>
      </c>
      <c r="B17" s="12">
        <v>10.73</v>
      </c>
      <c r="C17" s="68"/>
    </row>
    <row r="18" spans="1:3" ht="12.75">
      <c r="A18" t="s">
        <v>2</v>
      </c>
      <c r="B18" s="2">
        <f>SUM(B7:B17)</f>
        <v>296.8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10.45</v>
      </c>
      <c r="C21" s="68"/>
    </row>
    <row r="22" spans="1:3" ht="12.75">
      <c r="A22" s="1" t="s">
        <v>19</v>
      </c>
      <c r="B22" s="7">
        <v>29.44</v>
      </c>
      <c r="C22" s="68"/>
    </row>
    <row r="23" spans="1:3" ht="12.75">
      <c r="A23" s="1" t="s">
        <v>20</v>
      </c>
      <c r="B23" s="7">
        <v>15.1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186.99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483.79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239.81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0.14766169154228856</v>
      </c>
      <c r="C32" s="68"/>
    </row>
    <row r="33" spans="1:3" ht="12.75">
      <c r="A33" t="s">
        <v>23</v>
      </c>
      <c r="B33" s="13">
        <f>B25/B2</f>
        <v>0.09302985074626866</v>
      </c>
      <c r="C33" s="68"/>
    </row>
    <row r="34" spans="1:3" ht="12.75">
      <c r="A34" t="s">
        <v>27</v>
      </c>
      <c r="B34" s="13">
        <f>B27/B2</f>
        <v>0.24069154228855721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2130</v>
      </c>
      <c r="C2" s="68"/>
    </row>
    <row r="3" spans="1:3" ht="12.75">
      <c r="A3" t="s">
        <v>111</v>
      </c>
      <c r="B3" s="10">
        <v>0.256</v>
      </c>
      <c r="C3" s="68"/>
    </row>
    <row r="4" spans="1:3" ht="12.75">
      <c r="A4" t="s">
        <v>28</v>
      </c>
      <c r="B4" s="2">
        <f>B2*B3</f>
        <v>545.28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41.04</v>
      </c>
      <c r="C7" s="71"/>
    </row>
    <row r="8" spans="1:3" ht="12.75">
      <c r="A8" s="1" t="s">
        <v>9</v>
      </c>
      <c r="B8" s="11">
        <v>35.9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5</v>
      </c>
      <c r="C10" s="68" t="s">
        <v>108</v>
      </c>
    </row>
    <row r="11" spans="1:3" ht="12.75">
      <c r="A11" s="1" t="s">
        <v>12</v>
      </c>
      <c r="B11" s="11">
        <v>88.44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27.67</v>
      </c>
      <c r="C13" s="68"/>
    </row>
    <row r="14" spans="1:3" ht="12.75">
      <c r="A14" s="1" t="s">
        <v>14</v>
      </c>
      <c r="B14" s="11">
        <v>21.88</v>
      </c>
      <c r="C14" s="68"/>
    </row>
    <row r="15" spans="1:3" ht="12.75">
      <c r="A15" s="1" t="s">
        <v>15</v>
      </c>
      <c r="B15" s="11">
        <v>6.39</v>
      </c>
      <c r="C15" s="68"/>
    </row>
    <row r="16" spans="1:3" ht="12.75">
      <c r="A16" s="1" t="s">
        <v>16</v>
      </c>
      <c r="B16" s="11">
        <v>17.75</v>
      </c>
      <c r="C16" s="68"/>
    </row>
    <row r="17" spans="1:3" ht="12.75">
      <c r="A17" s="1" t="s">
        <v>17</v>
      </c>
      <c r="B17" s="12">
        <v>9.55</v>
      </c>
      <c r="C17" s="68"/>
    </row>
    <row r="18" spans="1:3" ht="12.75">
      <c r="A18" t="s">
        <v>2</v>
      </c>
      <c r="B18" s="2">
        <f>SUM(B7:B17)</f>
        <v>264.12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</v>
      </c>
      <c r="C21" s="68"/>
    </row>
    <row r="22" spans="1:3" ht="12.75">
      <c r="A22" s="1" t="s">
        <v>19</v>
      </c>
      <c r="B22" s="7">
        <v>29.24</v>
      </c>
      <c r="C22" s="68"/>
    </row>
    <row r="23" spans="1:3" ht="12.75">
      <c r="A23" s="1" t="s">
        <v>20</v>
      </c>
      <c r="B23" s="7">
        <v>15.7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187.94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452.06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93.21999999999997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0.124</v>
      </c>
      <c r="C32" s="68"/>
    </row>
    <row r="33" spans="1:3" ht="12.75">
      <c r="A33" t="s">
        <v>23</v>
      </c>
      <c r="B33" s="13">
        <f>B25/B2</f>
        <v>0.08823474178403756</v>
      </c>
      <c r="C33" s="68"/>
    </row>
    <row r="34" spans="1:3" ht="12.75">
      <c r="A34" t="s">
        <v>27</v>
      </c>
      <c r="B34" s="13">
        <f>B27/B2</f>
        <v>0.21223474178403756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1680</v>
      </c>
      <c r="C2" s="68"/>
    </row>
    <row r="3" spans="1:3" ht="12.75">
      <c r="A3" t="s">
        <v>111</v>
      </c>
      <c r="B3" s="10">
        <v>0.358</v>
      </c>
      <c r="C3" s="68"/>
    </row>
    <row r="4" spans="1:3" ht="12.75">
      <c r="A4" t="s">
        <v>28</v>
      </c>
      <c r="B4" s="2">
        <f>B2*B3</f>
        <v>601.4399999999999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60.4</v>
      </c>
      <c r="C7" s="71"/>
    </row>
    <row r="8" spans="1:3" ht="12.75">
      <c r="A8" s="1" t="s">
        <v>9</v>
      </c>
      <c r="B8" s="11">
        <v>39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10</v>
      </c>
      <c r="C10" s="68" t="s">
        <v>109</v>
      </c>
    </row>
    <row r="11" spans="1:3" ht="12.75">
      <c r="A11" s="1" t="s">
        <v>12</v>
      </c>
      <c r="B11" s="11">
        <v>65.56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26.44</v>
      </c>
      <c r="C13" s="68"/>
    </row>
    <row r="14" spans="1:3" ht="12.75">
      <c r="A14" s="1" t="s">
        <v>14</v>
      </c>
      <c r="B14" s="11">
        <v>21.47</v>
      </c>
      <c r="C14" s="68"/>
    </row>
    <row r="15" spans="1:3" ht="12.75">
      <c r="A15" s="1" t="s">
        <v>15</v>
      </c>
      <c r="B15" s="11">
        <v>5.22</v>
      </c>
      <c r="C15" s="68"/>
    </row>
    <row r="16" spans="1:3" ht="12.75">
      <c r="A16" s="1" t="s">
        <v>16</v>
      </c>
      <c r="B16" s="11">
        <v>26.75</v>
      </c>
      <c r="C16" s="68"/>
    </row>
    <row r="17" spans="1:3" ht="12.75">
      <c r="A17" s="1" t="s">
        <v>17</v>
      </c>
      <c r="B17" s="12">
        <v>10.14</v>
      </c>
      <c r="C17" s="68"/>
    </row>
    <row r="18" spans="1:3" ht="12.75">
      <c r="A18" t="s">
        <v>2</v>
      </c>
      <c r="B18" s="2">
        <f>SUM(B7:B17)</f>
        <v>280.48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10.72</v>
      </c>
      <c r="C21" s="68"/>
    </row>
    <row r="22" spans="1:3" ht="12.75">
      <c r="A22" s="1" t="s">
        <v>19</v>
      </c>
      <c r="B22" s="7">
        <v>28.4</v>
      </c>
      <c r="C22" s="68"/>
    </row>
    <row r="23" spans="1:3" ht="12.75">
      <c r="A23" s="1" t="s">
        <v>20</v>
      </c>
      <c r="B23" s="7">
        <v>15.32</v>
      </c>
      <c r="C23" s="68"/>
    </row>
    <row r="24" spans="1:3" ht="12.75">
      <c r="A24" s="1" t="s">
        <v>21</v>
      </c>
      <c r="B24" s="8">
        <v>132</v>
      </c>
      <c r="C24" s="68"/>
    </row>
    <row r="25" spans="1:3" ht="12.75">
      <c r="A25" t="s">
        <v>4</v>
      </c>
      <c r="B25" s="2">
        <f>SUM(B21:B24)</f>
        <v>186.44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466.92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134.51999999999992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0.16695238095238096</v>
      </c>
      <c r="C32" s="68"/>
    </row>
    <row r="33" spans="1:3" ht="12.75">
      <c r="A33" t="s">
        <v>23</v>
      </c>
      <c r="B33" s="13">
        <f>B25/B2</f>
        <v>0.11097619047619048</v>
      </c>
      <c r="C33" s="68"/>
    </row>
    <row r="34" spans="1:3" ht="12.75">
      <c r="A34" t="s">
        <v>27</v>
      </c>
      <c r="B34" s="13">
        <f>B27/B2</f>
        <v>0.2779285714285714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2009-12-11T19:41:55Z</cp:lastPrinted>
  <dcterms:created xsi:type="dcterms:W3CDTF">2005-01-10T15:34:54Z</dcterms:created>
  <dcterms:modified xsi:type="dcterms:W3CDTF">2023-02-03T21:50:15Z</dcterms:modified>
  <cp:category/>
  <cp:version/>
  <cp:contentType/>
  <cp:contentStatus/>
</cp:coreProperties>
</file>