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Soyb" sheetId="5" r:id="rId5"/>
    <sheet name="Corn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<sst xmlns="http://schemas.openxmlformats.org/spreadsheetml/2006/main" count="402" uniqueCount="139">
  <si>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</si>
  <si>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</si>
  <si>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</si>
  <si>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</si>
  <si>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</si>
  <si>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</si>
  <si>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</si>
  <si>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</si>
  <si>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</si>
  <si>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</si>
  <si>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</si>
  <si>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</si>
  <si>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</si>
  <si>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</si>
  <si>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</si>
  <si>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</si>
  <si>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</si>
  <si>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</si>
  <si>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</si>
  <si>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</si>
  <si>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</si>
  <si>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</si>
  <si>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</si>
  <si>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</si>
  <si>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</si>
  <si>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</si>
  <si>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</si>
  <si>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</si>
  <si>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</si>
  <si>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</si>
  <si>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</si>
  <si>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</si>
  <si>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</si>
  <si>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</si>
  <si>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</si>
  <si>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</si>
  <si>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</si>
  <si>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</si>
  <si>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</si>
  <si>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</si>
  <si>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</si>
  <si>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</si>
  <si>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</si>
  <si>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</si>
  <si>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</si>
  <si>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</si>
  <si>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</si>
  <si>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</si>
  <si>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</si>
  <si>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</si>
  <si>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</si>
  <si>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</si>
  <si>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</si>
  <si>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</si>
  <si>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</si>
  <si>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</si>
  <si>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</si>
  <si>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</si>
  <si>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</si>
  <si>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</si>
  <si>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</si>
  <si>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</si>
  <si>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</si>
  <si>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</si>
  <si>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</si>
  <si>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</si>
  <si>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</si>
  <si>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</si>
  <si>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</si>
  <si>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</si>
  <si>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</si>
  <si>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</si>
  <si>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</si>
  <si>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</si>
  <si>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</si>
  <si>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</si>
  <si>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</si>
  <si>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</si>
  <si>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</si>
  <si>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</si>
  <si>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</si>
  <si>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</si>
  <si>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</si>
  <si>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</si>
  <si>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</si>
  <si>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</si>
  <si>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</si>
  <si>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</si>
  <si>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</si>
  <si>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</si>
  <si>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</si>
  <si>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</si>
  <si>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</si>
  <si>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</si>
  <si>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</si>
  <si>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</si>
  <si>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</si>
  <si>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</si>
  <si>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</si>
  <si>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</si>
  <si>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</si>
  <si>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</si>
  <si>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</si>
  <si>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</si>
  <si>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</si>
  <si>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</si>
  <si>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</si>
  <si>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</si>
  <si>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</si>
  <si>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</si>
  <si>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</si>
  <si>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</si>
  <si>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</si>
  <si>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</si>
  <si>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</si>
  <si>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</si>
  <si>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</si>
  <si>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</si>
  <si>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</si>
  <si>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</si>
  <si>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</si>
  <si>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</si>
  <si>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</si>
  <si>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</si>
  <si>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</si>
  <si>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</si>
  <si>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</si>
  <si>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</si>
  <si>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</si>
  <si>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Soybean aphid and/or spider mite insecticide</t>
  </si>
  <si>
    <t>Spraying for head feeding insects</t>
  </si>
  <si>
    <t>Two sprayings for head feeding insects</t>
  </si>
  <si>
    <t>Name:</t>
  </si>
  <si>
    <t>Includes seed treatment for wireworm and flea beetle</t>
  </si>
  <si>
    <t>North Dakota 2012 Projected Crop Budgets - South Red River Valley</t>
  </si>
  <si>
    <t>Malt price, estimate of feed barley price is $4.13</t>
  </si>
  <si>
    <t>Triple trait GM corn</t>
  </si>
  <si>
    <t>Insecticide &amp; fungicide seed treatment would cost $11</t>
  </si>
  <si>
    <t>Fungicide for white mold, 2nd treatment maybe needed.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</si>
</sst>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2" fillId="0" borderId="17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0" t="s">
        <v>134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90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95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96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97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98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99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100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101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102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103</v>
      </c>
      <c r="B19" s="38"/>
      <c r="C19" s="38"/>
      <c r="E19" s="38"/>
      <c r="F19" s="38"/>
      <c r="G19" s="38"/>
      <c r="H19" s="38"/>
    </row>
    <row r="20" spans="1:8" ht="12.75">
      <c r="A20" s="17" t="s">
        <v>104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105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118</v>
      </c>
      <c r="B32" s="36" t="s">
        <v>119</v>
      </c>
      <c r="C32" s="36"/>
      <c r="D32" s="39"/>
      <c r="E32" s="36" t="s">
        <v>120</v>
      </c>
      <c r="F32" s="36"/>
      <c r="G32" s="36"/>
      <c r="H32" s="36"/>
    </row>
    <row r="33" spans="1:11" ht="12.75">
      <c r="A33" s="36" t="s">
        <v>121</v>
      </c>
      <c r="B33" s="72" t="s">
        <v>122</v>
      </c>
      <c r="C33" s="73"/>
      <c r="D33" s="73"/>
      <c r="E33" s="73"/>
      <c r="F33" s="73"/>
      <c r="G33" s="73"/>
      <c r="H33" s="36" t="s">
        <v>123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78</v>
      </c>
      <c r="C2" s="84"/>
      <c r="D2" s="84"/>
      <c r="E2" s="84"/>
      <c r="F2" s="84"/>
      <c r="G2" s="84"/>
    </row>
    <row r="3" spans="1:7" ht="12.75">
      <c r="A3" t="s">
        <v>73</v>
      </c>
      <c r="B3" s="12">
        <v>3.33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259.74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4.75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72.82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10.5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18.65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3.47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154.19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7.63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21.76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12.99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141.78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295.97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-36.23000000000002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1.9767948717948718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1.8176923076923077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3.79448717948718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54</v>
      </c>
      <c r="C2" s="84"/>
      <c r="D2" s="84"/>
      <c r="E2" s="84"/>
      <c r="F2" s="84"/>
      <c r="G2" s="84"/>
    </row>
    <row r="3" spans="1:7" ht="12.75">
      <c r="A3" t="s">
        <v>74</v>
      </c>
      <c r="B3" s="12">
        <v>6.33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341.82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12.6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19.8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9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100.72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13.8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20.68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16.59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4.59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204.28000000000003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6.81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11.01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136.22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340.5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1.3199999999999932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3.7829629629629635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2.5225925925925927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6.305555555555555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5"/>
      <c r="B1" s="46" t="s">
        <v>51</v>
      </c>
      <c r="C1" s="46" t="s">
        <v>53</v>
      </c>
      <c r="D1" s="46" t="s">
        <v>113</v>
      </c>
      <c r="E1" s="47" t="s">
        <v>61</v>
      </c>
      <c r="F1" s="46" t="s">
        <v>65</v>
      </c>
      <c r="G1" s="46" t="s">
        <v>66</v>
      </c>
      <c r="H1" s="48" t="s">
        <v>56</v>
      </c>
    </row>
    <row r="2" spans="1:8" ht="12.75">
      <c r="A2" s="49" t="s">
        <v>50</v>
      </c>
      <c r="B2" s="15" t="s">
        <v>52</v>
      </c>
      <c r="C2" s="15" t="s">
        <v>54</v>
      </c>
      <c r="D2" s="40" t="s">
        <v>114</v>
      </c>
      <c r="E2" s="43" t="s">
        <v>62</v>
      </c>
      <c r="F2" s="15" t="s">
        <v>62</v>
      </c>
      <c r="G2" s="15" t="s">
        <v>62</v>
      </c>
      <c r="H2" s="50" t="s">
        <v>55</v>
      </c>
    </row>
    <row r="3" spans="1:8" ht="12.75">
      <c r="A3" s="30" t="s">
        <v>44</v>
      </c>
      <c r="B3" s="41">
        <f>HRSW!B4</f>
        <v>385.56</v>
      </c>
      <c r="C3" s="41">
        <f>HRSW!B18</f>
        <v>209.51999999999998</v>
      </c>
      <c r="D3" s="16">
        <f>B3-C3</f>
        <v>176.04000000000002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45</v>
      </c>
      <c r="B4" s="41">
        <f>Barley!B4</f>
        <v>425.73</v>
      </c>
      <c r="C4" s="41">
        <f>Barley!B18</f>
        <v>188.86</v>
      </c>
      <c r="D4" s="16">
        <f aca="true" t="shared" si="2" ref="D4:D11">B4-C4</f>
        <v>236.87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646.1</v>
      </c>
      <c r="C5" s="41">
        <f>Corn!B18</f>
        <v>359.1</v>
      </c>
      <c r="D5" s="16">
        <f t="shared" si="2"/>
        <v>287</v>
      </c>
      <c r="E5" s="18">
        <v>900</v>
      </c>
      <c r="F5" s="19">
        <f t="shared" si="0"/>
        <v>581490</v>
      </c>
      <c r="G5" s="19">
        <f t="shared" si="1"/>
        <v>323190</v>
      </c>
      <c r="H5" s="31">
        <f t="shared" si="3"/>
        <v>258300</v>
      </c>
    </row>
    <row r="6" spans="1:8" ht="12.75">
      <c r="A6" s="30" t="s">
        <v>25</v>
      </c>
      <c r="B6" s="41">
        <f>Soyb!B4</f>
        <v>366.96</v>
      </c>
      <c r="C6" s="41">
        <f>Soyb!B18</f>
        <v>145.41000000000003</v>
      </c>
      <c r="D6" s="16">
        <f t="shared" si="2"/>
        <v>221.54999999999995</v>
      </c>
      <c r="E6" s="18">
        <v>900</v>
      </c>
      <c r="F6" s="19">
        <f t="shared" si="0"/>
        <v>330264</v>
      </c>
      <c r="G6" s="19">
        <f t="shared" si="1"/>
        <v>130869.00000000003</v>
      </c>
      <c r="H6" s="31">
        <f t="shared" si="3"/>
        <v>199394.99999999997</v>
      </c>
    </row>
    <row r="7" spans="1:8" ht="12.75">
      <c r="A7" s="30" t="s">
        <v>71</v>
      </c>
      <c r="B7" s="41">
        <f>Drybean!B4</f>
        <v>592</v>
      </c>
      <c r="C7" s="41">
        <f>Drybean!B18</f>
        <v>246.39999999999998</v>
      </c>
      <c r="D7" s="16">
        <f t="shared" si="2"/>
        <v>345.6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46</v>
      </c>
      <c r="B8" s="41">
        <f>Oil_SF!B4</f>
        <v>388.01</v>
      </c>
      <c r="C8" s="41">
        <f>Oil_SF!B18</f>
        <v>191.96</v>
      </c>
      <c r="D8" s="16">
        <f t="shared" si="2"/>
        <v>196.04999999999998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47</v>
      </c>
      <c r="B9" s="41">
        <f>Conf_SF!B4</f>
        <v>500.4</v>
      </c>
      <c r="C9" s="41">
        <f>Conf_SF!B18</f>
        <v>214.5</v>
      </c>
      <c r="D9" s="16">
        <f t="shared" si="2"/>
        <v>285.9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48</v>
      </c>
      <c r="B10" s="41">
        <f>Oats!B4</f>
        <v>259.74</v>
      </c>
      <c r="C10" s="41">
        <f>Oats!B18</f>
        <v>154.19</v>
      </c>
      <c r="D10" s="16">
        <f t="shared" si="2"/>
        <v>105.55000000000001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49</v>
      </c>
      <c r="B11" s="41">
        <f>'Wint.Wht'!B4</f>
        <v>341.82</v>
      </c>
      <c r="C11" s="41">
        <f>'Wint.Wht'!B18</f>
        <v>204.28000000000003</v>
      </c>
      <c r="D11" s="16">
        <f t="shared" si="2"/>
        <v>137.53999999999996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67</v>
      </c>
      <c r="B12" s="14"/>
      <c r="C12" s="14"/>
      <c r="D12" s="14"/>
      <c r="E12" s="20">
        <f>SUM(E3:E11)</f>
        <v>1800</v>
      </c>
      <c r="F12" s="20">
        <f>SUM(F3:F11)</f>
        <v>911754</v>
      </c>
      <c r="G12" s="20">
        <f>SUM(G3:G11)</f>
        <v>454059</v>
      </c>
      <c r="H12" s="33">
        <f>SUM(H3:H11)</f>
        <v>457695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81" t="s">
        <v>43</v>
      </c>
      <c r="D14" s="81"/>
      <c r="E14" s="81"/>
      <c r="F14" s="3"/>
      <c r="G14" s="3"/>
      <c r="H14" s="3"/>
    </row>
    <row r="15" spans="1:8" ht="12.75">
      <c r="A15" s="51" t="s">
        <v>63</v>
      </c>
      <c r="B15" s="52"/>
      <c r="C15" s="52"/>
      <c r="D15" s="53"/>
      <c r="E15" s="52" t="s">
        <v>64</v>
      </c>
      <c r="F15" s="52"/>
      <c r="G15" s="52"/>
      <c r="H15" s="54"/>
    </row>
    <row r="16" spans="1:8" ht="12.75">
      <c r="A16" s="76" t="s">
        <v>72</v>
      </c>
      <c r="B16" s="77"/>
      <c r="C16" s="19">
        <f>F12</f>
        <v>911754</v>
      </c>
      <c r="D16" s="4"/>
      <c r="E16" s="77" t="s">
        <v>58</v>
      </c>
      <c r="F16" s="77"/>
      <c r="G16" s="19">
        <f>G12</f>
        <v>454059</v>
      </c>
      <c r="H16" s="55"/>
    </row>
    <row r="17" spans="1:8" ht="12.75">
      <c r="A17" s="78" t="s">
        <v>68</v>
      </c>
      <c r="B17" s="79"/>
      <c r="C17" s="18">
        <v>23400</v>
      </c>
      <c r="D17" s="56" t="s">
        <v>60</v>
      </c>
      <c r="E17" s="79" t="s">
        <v>115</v>
      </c>
      <c r="F17" s="79"/>
      <c r="G17" s="18">
        <v>43600</v>
      </c>
      <c r="H17" s="57" t="s">
        <v>60</v>
      </c>
    </row>
    <row r="18" spans="1:8" ht="12.75">
      <c r="A18" s="80"/>
      <c r="B18" s="74"/>
      <c r="C18" s="58">
        <v>0</v>
      </c>
      <c r="D18" s="59"/>
      <c r="E18" s="79" t="s">
        <v>57</v>
      </c>
      <c r="F18" s="79"/>
      <c r="G18" s="18">
        <v>178920</v>
      </c>
      <c r="H18" s="60"/>
    </row>
    <row r="19" spans="1:8" ht="12.75">
      <c r="A19" s="80"/>
      <c r="B19" s="74"/>
      <c r="C19" s="58">
        <v>0</v>
      </c>
      <c r="D19" s="4"/>
      <c r="E19" s="79" t="s">
        <v>116</v>
      </c>
      <c r="F19" s="79"/>
      <c r="G19" s="18">
        <v>0</v>
      </c>
      <c r="H19" s="60"/>
    </row>
    <row r="20" spans="1:8" ht="12.75">
      <c r="A20" s="80"/>
      <c r="B20" s="74"/>
      <c r="C20" s="58">
        <v>0</v>
      </c>
      <c r="D20" s="4"/>
      <c r="E20" s="79" t="s">
        <v>59</v>
      </c>
      <c r="F20" s="79"/>
      <c r="G20" s="18">
        <v>0</v>
      </c>
      <c r="H20" s="60"/>
    </row>
    <row r="21" spans="1:8" ht="12.75">
      <c r="A21" s="80"/>
      <c r="B21" s="74"/>
      <c r="C21" s="58">
        <v>0</v>
      </c>
      <c r="D21" s="4"/>
      <c r="E21" s="74"/>
      <c r="F21" s="74"/>
      <c r="G21" s="61">
        <v>0</v>
      </c>
      <c r="H21" s="60"/>
    </row>
    <row r="22" spans="1:8" ht="12.75">
      <c r="A22" s="80"/>
      <c r="B22" s="74"/>
      <c r="C22" s="58">
        <v>0</v>
      </c>
      <c r="D22" s="4"/>
      <c r="E22" s="74"/>
      <c r="F22" s="74"/>
      <c r="G22" s="61">
        <v>0</v>
      </c>
      <c r="H22" s="60"/>
    </row>
    <row r="23" spans="1:8" ht="12.75">
      <c r="A23" s="80" t="s">
        <v>70</v>
      </c>
      <c r="B23" s="74"/>
      <c r="C23" s="44">
        <v>0</v>
      </c>
      <c r="D23" s="59"/>
      <c r="E23" s="74" t="s">
        <v>69</v>
      </c>
      <c r="F23" s="74"/>
      <c r="G23" s="44">
        <v>12000</v>
      </c>
      <c r="H23" s="60"/>
    </row>
    <row r="24" spans="1:8" ht="12.75">
      <c r="A24" s="30" t="s">
        <v>56</v>
      </c>
      <c r="B24" s="4"/>
      <c r="C24" s="19">
        <f>SUM(C16:C23)</f>
        <v>935154</v>
      </c>
      <c r="D24" s="4"/>
      <c r="E24" s="4" t="s">
        <v>56</v>
      </c>
      <c r="F24" s="4"/>
      <c r="G24" s="28">
        <f>SUM(G16:G23)</f>
        <v>688579</v>
      </c>
      <c r="H24" s="55"/>
    </row>
    <row r="25" spans="1:8" ht="12.75">
      <c r="A25" s="62" t="s">
        <v>117</v>
      </c>
      <c r="B25" s="3"/>
      <c r="C25" s="3"/>
      <c r="D25" s="3"/>
      <c r="E25" s="3"/>
      <c r="F25" s="3"/>
      <c r="G25" s="64">
        <f>C24-G24</f>
        <v>246575</v>
      </c>
      <c r="H25" s="63"/>
    </row>
    <row r="26" ht="12.75">
      <c r="G26" s="6"/>
    </row>
    <row r="27" spans="1:8" ht="12.75">
      <c r="A27" s="69" t="s">
        <v>132</v>
      </c>
      <c r="B27" s="82"/>
      <c r="C27" s="82"/>
      <c r="D27" s="82"/>
      <c r="E27" s="82"/>
      <c r="F27" s="65" t="s">
        <v>124</v>
      </c>
      <c r="G27" s="83"/>
      <c r="H27" s="83"/>
    </row>
    <row r="28" spans="3:6" ht="12.75">
      <c r="C28" s="66"/>
      <c r="D28" s="66"/>
      <c r="E28" s="66"/>
      <c r="F28" s="66"/>
    </row>
    <row r="29" spans="1:12" ht="12.75">
      <c r="A29" t="s">
        <v>31</v>
      </c>
      <c r="B29" s="75" t="s">
        <v>125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 ht="12.75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2:12" ht="12.7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2:12" ht="12.75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2:12" ht="12.75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2:12" ht="12.7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6" ht="12.75">
      <c r="A36" t="s">
        <v>88</v>
      </c>
    </row>
    <row r="37" spans="1:12" ht="12.75">
      <c r="A37" s="24" t="s">
        <v>75</v>
      </c>
      <c r="B37" s="25" t="s">
        <v>76</v>
      </c>
      <c r="C37" s="25" t="s">
        <v>77</v>
      </c>
      <c r="D37" s="25" t="s">
        <v>78</v>
      </c>
      <c r="E37" s="25" t="s">
        <v>79</v>
      </c>
      <c r="F37" s="25" t="s">
        <v>80</v>
      </c>
      <c r="G37" s="25" t="s">
        <v>81</v>
      </c>
      <c r="H37" s="25" t="s">
        <v>82</v>
      </c>
      <c r="I37" s="25" t="s">
        <v>83</v>
      </c>
      <c r="J37" s="25" t="s">
        <v>84</v>
      </c>
      <c r="K37" s="25" t="s">
        <v>85</v>
      </c>
      <c r="L37" s="26" t="s">
        <v>86</v>
      </c>
    </row>
    <row r="38" spans="1:12" ht="12.75">
      <c r="A38" s="27" t="s">
        <v>44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45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80181</v>
      </c>
      <c r="C40" s="19">
        <f>$E5*Corn!$B8</f>
        <v>16200</v>
      </c>
      <c r="D40" s="19">
        <f>$E5*Corn!$B9</f>
        <v>0</v>
      </c>
      <c r="E40" s="19">
        <f>$E5*Corn!$B10</f>
        <v>0</v>
      </c>
      <c r="F40" s="19">
        <f>$E5*Corn!$B11</f>
        <v>113139</v>
      </c>
      <c r="G40" s="19">
        <f>$E5*Corn!$B12</f>
        <v>28440</v>
      </c>
      <c r="H40" s="19">
        <f>$E5*Corn!$B13</f>
        <v>29880.000000000004</v>
      </c>
      <c r="I40" s="19">
        <f>$E5*Corn!$B14</f>
        <v>18837</v>
      </c>
      <c r="J40" s="19">
        <f>$E5*Corn!$B15</f>
        <v>23400</v>
      </c>
      <c r="K40" s="19">
        <f>$E5*Corn!$B16</f>
        <v>5850</v>
      </c>
      <c r="L40" s="31">
        <f>$E5*Corn!$B17</f>
        <v>7263</v>
      </c>
    </row>
    <row r="41" spans="1:12" ht="12.75">
      <c r="A41" s="30" t="s">
        <v>25</v>
      </c>
      <c r="B41" s="19">
        <f>$E6*Soyb!$B7</f>
        <v>54333</v>
      </c>
      <c r="C41" s="19">
        <f>$E6*Soyb!$B8</f>
        <v>16200</v>
      </c>
      <c r="D41" s="19">
        <f>$E6*Soyb!$B9</f>
        <v>0</v>
      </c>
      <c r="E41" s="19">
        <f>$E6*Soyb!$B10</f>
        <v>6300</v>
      </c>
      <c r="F41" s="19">
        <f>$E6*Soyb!$B11</f>
        <v>3357</v>
      </c>
      <c r="G41" s="19">
        <f>$E6*Soyb!$B12</f>
        <v>12870</v>
      </c>
      <c r="H41" s="19">
        <f>$E6*Soyb!$B13</f>
        <v>16884</v>
      </c>
      <c r="I41" s="19">
        <f>$E6*Soyb!$B14</f>
        <v>14832</v>
      </c>
      <c r="J41" s="19">
        <f>$E6*Soyb!$B15</f>
        <v>0</v>
      </c>
      <c r="K41" s="19">
        <f>$E6*Soyb!$B16</f>
        <v>3150</v>
      </c>
      <c r="L41" s="31">
        <f>$E6*Soyb!$B17</f>
        <v>2943</v>
      </c>
    </row>
    <row r="42" spans="1:12" ht="12.75">
      <c r="A42" s="30" t="s">
        <v>71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46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47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48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49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67</v>
      </c>
      <c r="B47" s="20">
        <f aca="true" t="shared" si="4" ref="B47:L47">SUM(B38:B46)</f>
        <v>134514</v>
      </c>
      <c r="C47" s="20">
        <f t="shared" si="4"/>
        <v>32400</v>
      </c>
      <c r="D47" s="20">
        <f t="shared" si="4"/>
        <v>0</v>
      </c>
      <c r="E47" s="20">
        <f t="shared" si="4"/>
        <v>6300</v>
      </c>
      <c r="F47" s="20">
        <f t="shared" si="4"/>
        <v>116496</v>
      </c>
      <c r="G47" s="20">
        <f t="shared" si="4"/>
        <v>41310</v>
      </c>
      <c r="H47" s="20">
        <f t="shared" si="4"/>
        <v>46764</v>
      </c>
      <c r="I47" s="20">
        <f t="shared" si="4"/>
        <v>33669</v>
      </c>
      <c r="J47" s="20">
        <f t="shared" si="4"/>
        <v>23400</v>
      </c>
      <c r="K47" s="20">
        <f t="shared" si="4"/>
        <v>9000</v>
      </c>
      <c r="L47" s="33">
        <f t="shared" si="4"/>
        <v>10206</v>
      </c>
    </row>
    <row r="48" spans="1:12" ht="12.75">
      <c r="A48" s="32" t="s">
        <v>87</v>
      </c>
      <c r="B48" s="20"/>
      <c r="C48" s="33"/>
      <c r="D48" s="34">
        <f>SUM(B47:L47)</f>
        <v>454059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3:F23"/>
    <mergeCell ref="B30:L30"/>
    <mergeCell ref="B31:L31"/>
    <mergeCell ref="B32:L32"/>
    <mergeCell ref="B33:L33"/>
    <mergeCell ref="B34:L34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9" sqref="C9:G9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51</v>
      </c>
      <c r="C2" s="84"/>
      <c r="D2" s="84"/>
      <c r="E2" s="84"/>
      <c r="F2" s="84"/>
      <c r="G2" s="84"/>
    </row>
    <row r="3" spans="1:7" ht="12.75">
      <c r="A3" t="s">
        <v>73</v>
      </c>
      <c r="B3" s="12">
        <v>7.56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385.56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25.5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20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128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 t="s">
        <v>127</v>
      </c>
      <c r="D10" s="84"/>
      <c r="E10" s="84"/>
      <c r="F10" s="84"/>
      <c r="G10" s="84"/>
    </row>
    <row r="11" spans="1:7" ht="12.75">
      <c r="A11" s="1" t="s">
        <v>12</v>
      </c>
      <c r="B11" s="11">
        <v>94.16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22.35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4.71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209.51999999999998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6.94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19.5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11.54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137.38</v>
      </c>
      <c r="C25" s="84"/>
      <c r="D25" s="84"/>
      <c r="E25" s="84"/>
      <c r="F25" s="84"/>
      <c r="G25" s="84"/>
    </row>
    <row r="26" spans="2:7" ht="12.75" customHeight="1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346.9</v>
      </c>
      <c r="C27" s="84"/>
      <c r="D27" s="84"/>
      <c r="E27" s="84"/>
      <c r="F27" s="84"/>
      <c r="G27" s="84"/>
    </row>
    <row r="28" spans="2:7" ht="12.75" customHeight="1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38.660000000000025</v>
      </c>
      <c r="C29" s="84"/>
      <c r="D29" s="84"/>
      <c r="E29" s="84"/>
      <c r="F29" s="84"/>
      <c r="G29" s="84"/>
    </row>
    <row r="30" spans="2:7" ht="12.75" customHeight="1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4.108235294117646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2.6937254901960785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6.801960784313725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10:G10"/>
    <mergeCell ref="C11:G11"/>
    <mergeCell ref="C12:G12"/>
    <mergeCell ref="C13:G13"/>
    <mergeCell ref="C14:G14"/>
    <mergeCell ref="C15:G15"/>
    <mergeCell ref="C16:G16"/>
    <mergeCell ref="C17:G17"/>
    <mergeCell ref="C8:G8"/>
    <mergeCell ref="C9:G9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69</v>
      </c>
      <c r="C2" s="84"/>
      <c r="D2" s="84"/>
      <c r="E2" s="84"/>
      <c r="F2" s="84"/>
      <c r="G2" s="84"/>
    </row>
    <row r="3" spans="1:7" ht="12.75">
      <c r="A3" t="s">
        <v>73</v>
      </c>
      <c r="B3" s="12">
        <v>6.17</v>
      </c>
      <c r="C3" s="84" t="s">
        <v>135</v>
      </c>
      <c r="D3" s="84"/>
      <c r="E3" s="84"/>
      <c r="F3" s="84"/>
      <c r="G3" s="84"/>
    </row>
    <row r="4" spans="1:7" ht="12.75">
      <c r="A4" t="s">
        <v>28</v>
      </c>
      <c r="B4" s="2">
        <f>B2*B3</f>
        <v>425.73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128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75.47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12.4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25.31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18.43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4.25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188.86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7.48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21.36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12.78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141.02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329.88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95.85000000000002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2.7371014492753627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2.0437681159420293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4.780869565217391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33</v>
      </c>
      <c r="C2" s="84"/>
      <c r="D2" s="84"/>
      <c r="E2" s="84"/>
      <c r="F2" s="84"/>
      <c r="G2" s="84"/>
    </row>
    <row r="3" spans="1:7" ht="12.75">
      <c r="A3" t="s">
        <v>73</v>
      </c>
      <c r="B3" s="12">
        <v>11.12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366.96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60.37</v>
      </c>
      <c r="C7" s="87" t="s">
        <v>137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4" t="s">
        <v>129</v>
      </c>
      <c r="D10" s="84"/>
      <c r="E10" s="84"/>
      <c r="F10" s="84"/>
      <c r="G10" s="84"/>
    </row>
    <row r="11" spans="1:7" ht="12.75">
      <c r="A11" s="1" t="s">
        <v>12</v>
      </c>
      <c r="B11" s="11">
        <v>3.73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14.3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18.76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16.48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3.27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145.41000000000003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6.58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18.58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10.92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135.48000000000002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280.89000000000004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86.06999999999994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4.406363636363637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4.105454545454546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8.511818181818184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130</v>
      </c>
      <c r="C2" s="84"/>
      <c r="D2" s="84"/>
      <c r="E2" s="84"/>
      <c r="F2" s="84"/>
      <c r="G2" s="84"/>
    </row>
    <row r="3" spans="1:7" ht="12.75">
      <c r="A3" t="s">
        <v>73</v>
      </c>
      <c r="B3" s="12">
        <v>4.97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646.1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89.09</v>
      </c>
      <c r="C7" s="84" t="s">
        <v>136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125.71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31.6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33.2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20.93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26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8.07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359.1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9.34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29.55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17.33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155.62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514.72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131.38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2.7623076923076924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1.1970769230769231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3.9593846153846157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1600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0.37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592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46</v>
      </c>
      <c r="C7" s="87"/>
      <c r="D7" s="84"/>
      <c r="E7" s="84"/>
      <c r="F7" s="84"/>
      <c r="G7" s="84"/>
    </row>
    <row r="8" spans="1:7" ht="12.75">
      <c r="A8" s="1" t="s">
        <v>9</v>
      </c>
      <c r="B8" s="11">
        <v>40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18</v>
      </c>
      <c r="C9" s="84" t="s">
        <v>138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54.19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27.2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24.1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17.87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5.54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246.39999999999998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7.61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22.96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14.52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144.49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390.89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201.11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38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0.154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0.09030625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0.24430625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1610</v>
      </c>
      <c r="C2" s="84"/>
      <c r="D2" s="84"/>
      <c r="E2" s="84"/>
      <c r="F2" s="84"/>
      <c r="G2" s="84"/>
    </row>
    <row r="3" spans="1:7" ht="12.75">
      <c r="A3" t="s">
        <v>73</v>
      </c>
      <c r="B3" s="10">
        <v>0.241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388.01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32.4</v>
      </c>
      <c r="C7" s="87" t="s">
        <v>133</v>
      </c>
      <c r="D7" s="84"/>
      <c r="E7" s="84"/>
      <c r="F7" s="84"/>
      <c r="G7" s="84"/>
    </row>
    <row r="8" spans="1:7" ht="12.75">
      <c r="A8" s="1" t="s">
        <v>9</v>
      </c>
      <c r="B8" s="11">
        <v>24.7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4" t="s">
        <v>130</v>
      </c>
      <c r="D10" s="84"/>
      <c r="E10" s="84"/>
      <c r="F10" s="84"/>
      <c r="G10" s="84"/>
    </row>
    <row r="11" spans="1:7" ht="12.75">
      <c r="A11" s="1" t="s">
        <v>12</v>
      </c>
      <c r="B11" s="11">
        <v>53.62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15.4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22.55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15.25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3.22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4.32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191.96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7.26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20.82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12.62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140.1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332.06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55.94999999999999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38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0.11922981366459628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0.08701863354037266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0.20624844720496893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1390</v>
      </c>
      <c r="C2" s="84"/>
      <c r="D2" s="84"/>
      <c r="E2" s="84"/>
      <c r="F2" s="84"/>
      <c r="G2" s="84"/>
    </row>
    <row r="3" spans="1:7" ht="12.75">
      <c r="A3" t="s">
        <v>73</v>
      </c>
      <c r="B3" s="10">
        <v>0.36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500.4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46</v>
      </c>
      <c r="C7" s="87" t="s">
        <v>133</v>
      </c>
      <c r="D7" s="84"/>
      <c r="E7" s="84"/>
      <c r="F7" s="84"/>
      <c r="G7" s="84"/>
    </row>
    <row r="8" spans="1:7" ht="12.75">
      <c r="A8" s="1" t="s">
        <v>9</v>
      </c>
      <c r="B8" s="11">
        <v>26.7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14</v>
      </c>
      <c r="C10" s="84" t="s">
        <v>131</v>
      </c>
      <c r="D10" s="84"/>
      <c r="E10" s="84"/>
      <c r="F10" s="84"/>
      <c r="G10" s="84"/>
    </row>
    <row r="11" spans="1:7" ht="12.75">
      <c r="A11" s="1" t="s">
        <v>12</v>
      </c>
      <c r="B11" s="11">
        <v>43.91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18.7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22.02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15.07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2.78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20.5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4.82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214.5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7.14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20.5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12.45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99.4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139.49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353.99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146.40999999999997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38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0.15431654676258993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0.10035251798561151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0.25466906474820145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25:G25"/>
    <mergeCell ref="C26:G26"/>
    <mergeCell ref="C33:G33"/>
    <mergeCell ref="C34:G34"/>
    <mergeCell ref="C29:G29"/>
    <mergeCell ref="C30:G30"/>
    <mergeCell ref="C31:G31"/>
    <mergeCell ref="C32:G32"/>
    <mergeCell ref="C19:G19"/>
    <mergeCell ref="C20:G20"/>
    <mergeCell ref="C21:G21"/>
    <mergeCell ref="C22:G22"/>
    <mergeCell ref="C23:G23"/>
    <mergeCell ref="C24:G24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2009-12-11T19:41:55Z</cp:lastPrinted>
  <dcterms:created xsi:type="dcterms:W3CDTF">2005-01-10T15:34:54Z</dcterms:created>
  <dcterms:modified xsi:type="dcterms:W3CDTF">2011-12-14T15:45:04Z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