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<sst xmlns="http://schemas.openxmlformats.org/spreadsheetml/2006/main" count="611" uniqueCount="155">
  <si>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</si>
  <si>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</si>
  <si>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</si>
  <si>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</si>
  <si>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</si>
  <si>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</si>
  <si>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</si>
  <si>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</si>
  <si>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</si>
  <si>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</si>
  <si>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</si>
  <si>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</si>
  <si>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</si>
  <si>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</si>
  <si>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</si>
  <si>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</si>
  <si>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</si>
  <si>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</si>
  <si>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</si>
  <si>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</si>
  <si>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</si>
  <si>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</si>
  <si>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</si>
  <si>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</si>
  <si>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</si>
  <si>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</si>
  <si>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</si>
  <si>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</si>
  <si>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</si>
  <si>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</si>
  <si>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</si>
  <si>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</si>
  <si>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</si>
  <si>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</si>
  <si>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</si>
  <si>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</si>
  <si>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</si>
  <si>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</si>
  <si>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</si>
  <si>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</si>
  <si>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</si>
  <si>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</si>
  <si>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</si>
  <si>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</si>
  <si>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</si>
  <si>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</si>
  <si>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</si>
  <si>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</si>
  <si>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</si>
  <si>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</si>
  <si>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</si>
  <si>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</si>
  <si>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</si>
  <si>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</si>
  <si>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</si>
  <si>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</si>
  <si>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</si>
  <si>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</si>
  <si>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</si>
  <si>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</si>
  <si>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</si>
  <si>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</si>
  <si>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</si>
  <si>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</si>
  <si>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</si>
  <si>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</si>
  <si>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</si>
  <si>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</si>
  <si>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</si>
  <si>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</si>
  <si>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</si>
  <si>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</si>
  <si>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</si>
  <si>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</si>
  <si>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</si>
  <si>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</si>
  <si>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</si>
  <si>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</si>
  <si>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</si>
  <si>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</si>
  <si>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</si>
  <si>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</si>
  <si>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</si>
  <si>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</si>
  <si>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</si>
  <si>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</si>
  <si>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</si>
  <si>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</si>
  <si>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</si>
  <si>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</si>
  <si>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</si>
  <si>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</si>
  <si>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</si>
  <si>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</si>
  <si>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</si>
  <si>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</si>
  <si>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</si>
  <si>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</si>
  <si>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</si>
  <si>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</si>
  <si>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</si>
  <si>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</si>
  <si>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</si>
  <si>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</si>
  <si>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</si>
  <si>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</si>
  <si>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</si>
  <si>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</si>
  <si>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</si>
  <si>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</si>
  <si>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</si>
  <si>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</si>
  <si>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</si>
  <si>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</si>
  <si>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</si>
  <si>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</si>
  <si>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</si>
  <si>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</si>
  <si>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</si>
  <si>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</si>
  <si>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</si>
  <si>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</si>
  <si>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</si>
  <si>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</si>
  <si>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</si>
  <si>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</si>
  <si>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</si>
  <si>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</si>
  <si>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</si>
  <si>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</si>
  <si>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</si>
  <si>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</si>
  <si>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</si>
  <si>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</si>
  <si>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</si>
  <si>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</si>
  <si>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</si>
  <si>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</si>
  <si>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</si>
  <si>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</si>
  <si>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</si>
  <si>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Seed treatment and early season foliar fungicide</t>
  </si>
  <si>
    <t>Cereal grain aphid insecticide would cost about $6</t>
  </si>
  <si>
    <t>Triple trait GM corn &amp; 20% RR corn for corn borer refuge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</si>
  <si>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</si>
  <si>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</si>
  <si>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</si>
  <si>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</si>
  <si>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</si>
  <si>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Food quality price</t>
  </si>
  <si>
    <t>Includes seed treatment for wireworn &amp; flea beetle</t>
  </si>
  <si>
    <t>North Dakota 2012 Projected Crop Budgets - South East</t>
  </si>
  <si>
    <t>Malting barley price.  Feed barley estimate is $4.13</t>
  </si>
  <si>
    <t>Insecticide &amp; fungicide seed treatment would be ~ $11</t>
  </si>
  <si>
    <t>Fungicide for white mold. A second may be needed.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</si>
</sst>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151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99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100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101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102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103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106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107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108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109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110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111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137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112</v>
      </c>
      <c r="B19" s="39"/>
      <c r="C19" s="39"/>
      <c r="E19" s="39"/>
      <c r="F19" s="39"/>
      <c r="G19" s="39"/>
      <c r="H19" s="39"/>
    </row>
    <row r="20" spans="1:8" ht="12.75">
      <c r="A20" s="17" t="s">
        <v>113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116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120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121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131</v>
      </c>
      <c r="B32" s="37" t="s">
        <v>132</v>
      </c>
      <c r="C32" s="37"/>
      <c r="D32" s="41"/>
      <c r="E32" s="37" t="s">
        <v>133</v>
      </c>
      <c r="F32" s="37"/>
      <c r="G32" s="37"/>
      <c r="H32" s="37"/>
    </row>
    <row r="33" spans="1:11" ht="12.75">
      <c r="A33" s="37" t="s">
        <v>134</v>
      </c>
      <c r="B33" s="74" t="s">
        <v>135</v>
      </c>
      <c r="C33" s="75"/>
      <c r="D33" s="75"/>
      <c r="E33" s="75"/>
      <c r="F33" s="75"/>
      <c r="G33" s="75"/>
      <c r="H33" s="37" t="s">
        <v>136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1370</v>
      </c>
      <c r="C2" s="84"/>
      <c r="D2" s="84"/>
      <c r="E2" s="84"/>
      <c r="F2" s="84"/>
      <c r="G2" s="84"/>
    </row>
    <row r="3" spans="1:7" ht="12.75">
      <c r="A3" t="s">
        <v>82</v>
      </c>
      <c r="B3" s="10">
        <v>0.357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489.09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43.7</v>
      </c>
      <c r="C7" s="85" t="s">
        <v>150</v>
      </c>
      <c r="D7" s="84"/>
      <c r="E7" s="84"/>
      <c r="F7" s="84"/>
      <c r="G7" s="84"/>
    </row>
    <row r="8" spans="1:7" ht="12.75">
      <c r="A8" s="1" t="s">
        <v>9</v>
      </c>
      <c r="B8" s="11">
        <v>26.7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14</v>
      </c>
      <c r="C10" s="85" t="s">
        <v>147</v>
      </c>
      <c r="D10" s="84"/>
      <c r="E10" s="84"/>
      <c r="F10" s="84"/>
      <c r="G10" s="84"/>
    </row>
    <row r="11" spans="1:7" ht="12.75">
      <c r="A11" s="1" t="s">
        <v>12</v>
      </c>
      <c r="B11" s="11">
        <v>43.03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19.7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22.56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15.58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2.74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15.5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4.68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208.19000000000003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21.11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120.00999999999999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328.20000000000005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160.88999999999993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0.15196350364963507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0.08759854014598539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0.23956204379562046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1500</v>
      </c>
      <c r="C2" s="84"/>
      <c r="D2" s="84"/>
      <c r="E2" s="84"/>
      <c r="F2" s="84"/>
      <c r="G2" s="84"/>
    </row>
    <row r="3" spans="1:7" ht="12.75">
      <c r="A3" t="s">
        <v>82</v>
      </c>
      <c r="B3" s="10">
        <v>0.206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309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45.5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5" t="s">
        <v>148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79.95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19.91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16.57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4.45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197.87999999999997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6.67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18.93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11.37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115.57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313.44999999999993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-4.449999999999932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0.13191999999999998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0.07704666666666667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0.20896666666666663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19</v>
      </c>
      <c r="C2" s="84"/>
      <c r="D2" s="84"/>
      <c r="E2" s="84"/>
      <c r="F2" s="84"/>
      <c r="G2" s="84"/>
    </row>
    <row r="3" spans="1:7" ht="12.75">
      <c r="A3" t="s">
        <v>82</v>
      </c>
      <c r="B3" s="10">
        <v>13.48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256.12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14.4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18.5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31.88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8.3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19.38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2.55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113.30999999999999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6.68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18.82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11.66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115.75999999999999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229.07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27.05000000000001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5.963684210526315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6.092631578947368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12.056315789473684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129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37</v>
      </c>
      <c r="C2" s="84"/>
      <c r="D2" s="84"/>
      <c r="E2" s="84"/>
      <c r="F2" s="84"/>
      <c r="G2" s="84"/>
    </row>
    <row r="3" spans="1:7" ht="12.75">
      <c r="A3" t="s">
        <v>82</v>
      </c>
      <c r="B3" s="10">
        <v>8.1</v>
      </c>
      <c r="C3" s="85" t="s">
        <v>149</v>
      </c>
      <c r="D3" s="84"/>
      <c r="E3" s="84"/>
      <c r="F3" s="84"/>
      <c r="G3" s="84"/>
    </row>
    <row r="4" spans="1:7" ht="12.75">
      <c r="A4" t="s">
        <v>28</v>
      </c>
      <c r="B4" s="2">
        <f>B2*B3</f>
        <v>299.7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40.5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10.21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20.45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17.76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9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3.13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139.25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6.88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20.43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11.79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117.69999999999999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256.95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42.75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3.7635135135135136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3.181081081081081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6.944594594594594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71</v>
      </c>
      <c r="C2" s="84"/>
      <c r="D2" s="84"/>
      <c r="E2" s="84"/>
      <c r="F2" s="84"/>
      <c r="G2" s="84"/>
    </row>
    <row r="3" spans="1:7" ht="12.75">
      <c r="A3" t="s">
        <v>82</v>
      </c>
      <c r="B3" s="12">
        <v>3.22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228.62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4.75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64.72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23.16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17.63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137.85999999999999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7.38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20.84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12.39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119.21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257.07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-28.44999999999999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1.9416901408450702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1.6790140845070423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3.6207042253521124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950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0.285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270.75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32.5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11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22.74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17.17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15.74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2.66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118.30999999999999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10.33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112.63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230.94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39.81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0.12453684210526314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0.1185578947368421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0.24309473684210525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1800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0.125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225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8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3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38.38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0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20.48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16.76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2.03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90.15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19.26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11.55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116.21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206.36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18.639999999999986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0.050083333333333334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0.06456111111111111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0.11464444444444445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56</v>
      </c>
      <c r="C2" s="84"/>
      <c r="D2" s="84"/>
      <c r="E2" s="84"/>
      <c r="F2" s="84"/>
      <c r="G2" s="84"/>
    </row>
    <row r="3" spans="1:7" ht="12.75">
      <c r="A3" t="s">
        <v>83</v>
      </c>
      <c r="B3" s="12">
        <v>6.29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352.24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12.6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19.8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9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105.09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17.94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15.27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4.59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204.19000000000003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6.46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17.47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112.33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316.52000000000004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35.71999999999997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3.6462500000000007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2.005892857142857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5.652142857142858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9"/>
      <c r="B1" s="50" t="s">
        <v>60</v>
      </c>
      <c r="C1" s="50" t="s">
        <v>62</v>
      </c>
      <c r="D1" s="50" t="s">
        <v>122</v>
      </c>
      <c r="E1" s="51" t="s">
        <v>70</v>
      </c>
      <c r="F1" s="50" t="s">
        <v>74</v>
      </c>
      <c r="G1" s="50" t="s">
        <v>75</v>
      </c>
      <c r="H1" s="52" t="s">
        <v>65</v>
      </c>
    </row>
    <row r="2" spans="1:8" ht="12.75">
      <c r="A2" s="53" t="s">
        <v>59</v>
      </c>
      <c r="B2" s="15" t="s">
        <v>61</v>
      </c>
      <c r="C2" s="15" t="s">
        <v>63</v>
      </c>
      <c r="D2" s="42" t="s">
        <v>123</v>
      </c>
      <c r="E2" s="48" t="s">
        <v>71</v>
      </c>
      <c r="F2" s="15" t="s">
        <v>71</v>
      </c>
      <c r="G2" s="15" t="s">
        <v>71</v>
      </c>
      <c r="H2" s="54" t="s">
        <v>64</v>
      </c>
    </row>
    <row r="3" spans="1:8" ht="12.75">
      <c r="A3" s="55" t="s">
        <v>49</v>
      </c>
      <c r="B3" s="43">
        <f>HRSW!B4</f>
        <v>369.46</v>
      </c>
      <c r="C3" s="43">
        <f>HRSW!B18</f>
        <v>192.93</v>
      </c>
      <c r="D3" s="16">
        <f>B3-C3</f>
        <v>176.52999999999997</v>
      </c>
      <c r="E3" s="18">
        <v>0</v>
      </c>
      <c r="F3" s="19">
        <f aca="true" t="shared" si="0" ref="F3:F17">B3*E3</f>
        <v>0</v>
      </c>
      <c r="G3" s="19">
        <f aca="true" t="shared" si="1" ref="G3:G17">E3*C3</f>
        <v>0</v>
      </c>
      <c r="H3" s="30">
        <f>F3-G3</f>
        <v>0</v>
      </c>
    </row>
    <row r="4" spans="1:8" ht="12.75">
      <c r="A4" s="55" t="s">
        <v>50</v>
      </c>
      <c r="B4" s="43">
        <f>Durum!B4</f>
        <v>344</v>
      </c>
      <c r="C4" s="43">
        <f>Durum!B18</f>
        <v>175.92999999999998</v>
      </c>
      <c r="D4" s="16">
        <f aca="true" t="shared" si="2" ref="D4:D17">B4-C4</f>
        <v>168.07000000000002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51</v>
      </c>
      <c r="B5" s="43">
        <f>Barley!B4</f>
        <v>413.39</v>
      </c>
      <c r="C5" s="43">
        <f>Barley!B18</f>
        <v>176.61999999999998</v>
      </c>
      <c r="D5" s="16">
        <f t="shared" si="2"/>
        <v>236.77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633.39</v>
      </c>
      <c r="C6" s="43">
        <f>Corn!B18</f>
        <v>347.26</v>
      </c>
      <c r="D6" s="16">
        <f t="shared" si="2"/>
        <v>286.13</v>
      </c>
      <c r="E6" s="18">
        <v>1000</v>
      </c>
      <c r="F6" s="19">
        <f t="shared" si="0"/>
        <v>633390</v>
      </c>
      <c r="G6" s="19">
        <f t="shared" si="1"/>
        <v>347260</v>
      </c>
      <c r="H6" s="30">
        <f t="shared" si="3"/>
        <v>286130</v>
      </c>
    </row>
    <row r="7" spans="1:8" ht="12.75">
      <c r="A7" s="55" t="s">
        <v>25</v>
      </c>
      <c r="B7" s="43">
        <f>Soyb!B4</f>
        <v>365.64</v>
      </c>
      <c r="C7" s="43">
        <f>Soyb!B18</f>
        <v>145.54</v>
      </c>
      <c r="D7" s="16">
        <f t="shared" si="2"/>
        <v>220.1</v>
      </c>
      <c r="E7" s="18">
        <v>1000</v>
      </c>
      <c r="F7" s="19">
        <f t="shared" si="0"/>
        <v>365640</v>
      </c>
      <c r="G7" s="19">
        <f t="shared" si="1"/>
        <v>145540</v>
      </c>
      <c r="H7" s="30">
        <f t="shared" si="3"/>
        <v>220100</v>
      </c>
    </row>
    <row r="8" spans="1:8" ht="12.75">
      <c r="A8" s="55" t="s">
        <v>80</v>
      </c>
      <c r="B8" s="43">
        <f>Drybean!B4</f>
        <v>588.3</v>
      </c>
      <c r="C8" s="43">
        <f>Drybean!B18</f>
        <v>232.29999999999998</v>
      </c>
      <c r="D8" s="16">
        <f t="shared" si="2"/>
        <v>356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52</v>
      </c>
      <c r="B9" s="43">
        <f>Oil_SF!B4</f>
        <v>354.62</v>
      </c>
      <c r="C9" s="43">
        <f>Oil_SF!B18</f>
        <v>180.19000000000003</v>
      </c>
      <c r="D9" s="16">
        <f t="shared" si="2"/>
        <v>174.42999999999998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53</v>
      </c>
      <c r="B10" s="43">
        <f>Conf_SF!B4</f>
        <v>489.09</v>
      </c>
      <c r="C10" s="43">
        <f>Conf_SF!B18</f>
        <v>208.19000000000003</v>
      </c>
      <c r="D10" s="16">
        <f t="shared" si="2"/>
        <v>280.9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54</v>
      </c>
      <c r="B11" s="43">
        <f>Canola!B4</f>
        <v>309</v>
      </c>
      <c r="C11" s="43">
        <f>Canola!B18</f>
        <v>197.87999999999997</v>
      </c>
      <c r="D11" s="16">
        <f t="shared" si="2"/>
        <v>111.12000000000003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55</v>
      </c>
      <c r="B12" s="43">
        <f>Flax!B4</f>
        <v>256.12</v>
      </c>
      <c r="C12" s="43">
        <f>Flax!B18</f>
        <v>113.30999999999999</v>
      </c>
      <c r="D12" s="16">
        <f t="shared" si="2"/>
        <v>142.81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128</v>
      </c>
      <c r="B13" s="43">
        <f>Peas!B4</f>
        <v>299.7</v>
      </c>
      <c r="C13" s="43">
        <f>Peas!B18</f>
        <v>139.25</v>
      </c>
      <c r="D13" s="16">
        <f t="shared" si="2"/>
        <v>160.45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56</v>
      </c>
      <c r="B14" s="43">
        <f>Oats!B4</f>
        <v>228.62</v>
      </c>
      <c r="C14" s="43">
        <f>Oats!B18</f>
        <v>137.85999999999999</v>
      </c>
      <c r="D14" s="16">
        <f t="shared" si="2"/>
        <v>90.76000000000002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97</v>
      </c>
      <c r="B15" s="43">
        <f>'Wint.Wht'!B4</f>
        <v>352.24</v>
      </c>
      <c r="C15" s="43">
        <f>'Wint.Wht'!B18</f>
        <v>204.19000000000003</v>
      </c>
      <c r="D15" s="16">
        <f t="shared" si="2"/>
        <v>148.04999999999998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57</v>
      </c>
      <c r="B16" s="43">
        <f>Millet!B4</f>
        <v>225</v>
      </c>
      <c r="C16" s="43">
        <f>Millet!B18</f>
        <v>90.15</v>
      </c>
      <c r="D16" s="16">
        <f t="shared" si="2"/>
        <v>134.85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58</v>
      </c>
      <c r="B17" s="43">
        <f>'Wint.Wht'!B4</f>
        <v>352.24</v>
      </c>
      <c r="C17" s="43">
        <f>'Wint.Wht'!B18</f>
        <v>204.19000000000003</v>
      </c>
      <c r="D17" s="16">
        <f t="shared" si="2"/>
        <v>148.04999999999998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76</v>
      </c>
      <c r="B18" s="14"/>
      <c r="C18" s="14"/>
      <c r="D18" s="14"/>
      <c r="E18" s="20">
        <f>SUM(E3:E17)</f>
        <v>2000</v>
      </c>
      <c r="F18" s="20">
        <f>SUM(F3:F17)</f>
        <v>999030</v>
      </c>
      <c r="G18" s="20">
        <f>SUM(G3:G17)</f>
        <v>492800</v>
      </c>
      <c r="H18" s="34">
        <f>SUM(H3:H17)</f>
        <v>506230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2" t="s">
        <v>48</v>
      </c>
      <c r="D20" s="82"/>
      <c r="E20" s="82"/>
      <c r="F20" s="3"/>
      <c r="G20" s="3"/>
      <c r="H20" s="3"/>
    </row>
    <row r="21" spans="1:8" ht="12.75">
      <c r="A21" s="57" t="s">
        <v>72</v>
      </c>
      <c r="B21" s="58"/>
      <c r="C21" s="58"/>
      <c r="D21" s="59"/>
      <c r="E21" s="58" t="s">
        <v>73</v>
      </c>
      <c r="F21" s="58"/>
      <c r="G21" s="58"/>
      <c r="H21" s="60"/>
    </row>
    <row r="22" spans="1:8" ht="12.75">
      <c r="A22" s="55" t="s">
        <v>81</v>
      </c>
      <c r="B22" s="4"/>
      <c r="C22" s="19">
        <f>F18</f>
        <v>999030</v>
      </c>
      <c r="D22" s="4"/>
      <c r="E22" s="4" t="s">
        <v>67</v>
      </c>
      <c r="F22" s="4"/>
      <c r="G22" s="61">
        <f>G18</f>
        <v>492800</v>
      </c>
      <c r="H22" s="62"/>
    </row>
    <row r="23" spans="1:8" ht="12.75">
      <c r="A23" s="83" t="s">
        <v>77</v>
      </c>
      <c r="B23" s="81"/>
      <c r="C23" s="18">
        <v>22500</v>
      </c>
      <c r="D23" s="67" t="s">
        <v>69</v>
      </c>
      <c r="E23" s="81" t="s">
        <v>124</v>
      </c>
      <c r="F23" s="81"/>
      <c r="G23" s="18">
        <v>43600</v>
      </c>
      <c r="H23" s="68" t="s">
        <v>69</v>
      </c>
    </row>
    <row r="24" spans="1:11" ht="12.75">
      <c r="A24" s="79"/>
      <c r="B24" s="80"/>
      <c r="C24" s="18">
        <v>0</v>
      </c>
      <c r="D24" s="4"/>
      <c r="E24" s="81" t="s">
        <v>66</v>
      </c>
      <c r="F24" s="81"/>
      <c r="G24" s="18">
        <v>157200</v>
      </c>
      <c r="H24" s="64"/>
      <c r="K24" s="69"/>
    </row>
    <row r="25" spans="1:8" ht="12.75">
      <c r="A25" s="79"/>
      <c r="B25" s="80"/>
      <c r="C25" s="18">
        <v>0</v>
      </c>
      <c r="D25" s="4"/>
      <c r="E25" s="81" t="s">
        <v>125</v>
      </c>
      <c r="F25" s="81"/>
      <c r="G25" s="18">
        <v>0</v>
      </c>
      <c r="H25" s="64"/>
    </row>
    <row r="26" spans="1:8" ht="12.75">
      <c r="A26" s="79"/>
      <c r="B26" s="80"/>
      <c r="C26" s="18">
        <v>0</v>
      </c>
      <c r="D26" s="4"/>
      <c r="E26" s="81" t="s">
        <v>68</v>
      </c>
      <c r="F26" s="81"/>
      <c r="G26" s="18">
        <v>0</v>
      </c>
      <c r="H26" s="64"/>
    </row>
    <row r="27" spans="1:8" ht="12.75">
      <c r="A27" s="79"/>
      <c r="B27" s="80"/>
      <c r="C27" s="18">
        <v>0</v>
      </c>
      <c r="D27" s="4"/>
      <c r="E27" s="80"/>
      <c r="F27" s="80"/>
      <c r="G27" s="18">
        <v>0</v>
      </c>
      <c r="H27" s="64"/>
    </row>
    <row r="28" spans="1:8" ht="12.75">
      <c r="A28" s="79"/>
      <c r="B28" s="80"/>
      <c r="C28" s="18">
        <v>0</v>
      </c>
      <c r="D28" s="4"/>
      <c r="E28" s="80"/>
      <c r="F28" s="80"/>
      <c r="G28" s="18">
        <v>0</v>
      </c>
      <c r="H28" s="64"/>
    </row>
    <row r="29" spans="1:8" ht="12.75">
      <c r="A29" s="79" t="s">
        <v>79</v>
      </c>
      <c r="B29" s="80"/>
      <c r="C29" s="22">
        <v>0</v>
      </c>
      <c r="D29" s="63"/>
      <c r="E29" s="80" t="s">
        <v>78</v>
      </c>
      <c r="F29" s="80"/>
      <c r="G29" s="22">
        <v>12000</v>
      </c>
      <c r="H29" s="64"/>
    </row>
    <row r="30" spans="1:8" ht="12.75">
      <c r="A30" s="55" t="s">
        <v>65</v>
      </c>
      <c r="B30" s="4"/>
      <c r="C30" s="19">
        <f>SUM(C22:C29)</f>
        <v>1021530</v>
      </c>
      <c r="D30" s="4"/>
      <c r="E30" s="4" t="s">
        <v>65</v>
      </c>
      <c r="F30" s="4"/>
      <c r="G30" s="28">
        <f>SUM(G22:G29)</f>
        <v>705600</v>
      </c>
      <c r="H30" s="62"/>
    </row>
    <row r="31" spans="1:8" ht="12.75">
      <c r="A31" s="65" t="s">
        <v>126</v>
      </c>
      <c r="B31" s="3"/>
      <c r="C31" s="3"/>
      <c r="D31" s="3"/>
      <c r="E31" s="3"/>
      <c r="F31" s="3"/>
      <c r="G31" s="70">
        <f>C30-G30</f>
        <v>315930</v>
      </c>
      <c r="H31" s="66"/>
    </row>
    <row r="32" ht="12.75">
      <c r="G32" s="6"/>
    </row>
    <row r="33" spans="1:8" ht="12.75">
      <c r="A33" s="46" t="s">
        <v>138</v>
      </c>
      <c r="B33" s="77"/>
      <c r="C33" s="77"/>
      <c r="D33" s="77"/>
      <c r="E33" s="77"/>
      <c r="F33" s="71" t="s">
        <v>139</v>
      </c>
      <c r="G33" s="78"/>
      <c r="H33" s="78"/>
    </row>
    <row r="34" spans="3:6" ht="12.75">
      <c r="C34" s="45"/>
      <c r="D34" s="45"/>
      <c r="E34" s="45"/>
      <c r="F34" s="45"/>
    </row>
    <row r="35" spans="1:12" ht="12.75">
      <c r="A35" t="s">
        <v>31</v>
      </c>
      <c r="B35" s="76" t="s">
        <v>140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 ht="12.7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 ht="12.7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40" ht="12.75">
      <c r="A40" t="s">
        <v>127</v>
      </c>
    </row>
    <row r="41" spans="1:12" ht="12.75">
      <c r="A41" s="25" t="s">
        <v>84</v>
      </c>
      <c r="B41" s="26" t="s">
        <v>85</v>
      </c>
      <c r="C41" s="26" t="s">
        <v>86</v>
      </c>
      <c r="D41" s="26" t="s">
        <v>87</v>
      </c>
      <c r="E41" s="26" t="s">
        <v>88</v>
      </c>
      <c r="F41" s="26" t="s">
        <v>89</v>
      </c>
      <c r="G41" s="26" t="s">
        <v>90</v>
      </c>
      <c r="H41" s="26" t="s">
        <v>91</v>
      </c>
      <c r="I41" s="26" t="s">
        <v>92</v>
      </c>
      <c r="J41" s="26" t="s">
        <v>93</v>
      </c>
      <c r="K41" s="26" t="s">
        <v>94</v>
      </c>
      <c r="L41" s="27" t="s">
        <v>95</v>
      </c>
    </row>
    <row r="42" spans="1:12" ht="12.75">
      <c r="A42" s="55" t="s">
        <v>49</v>
      </c>
      <c r="B42" s="28">
        <f>$E3*HRSW!$B7</f>
        <v>0</v>
      </c>
      <c r="C42" s="28">
        <f>$E3*HRSW!$B8</f>
        <v>0</v>
      </c>
      <c r="D42" s="28">
        <f>$E3*HRSW!$B9</f>
        <v>0</v>
      </c>
      <c r="E42" s="28">
        <f>$E3*HRSW!$B10</f>
        <v>0</v>
      </c>
      <c r="F42" s="28">
        <f>$E3*HRSW!$B11</f>
        <v>0</v>
      </c>
      <c r="G42" s="28">
        <f>$E3*HRSW!$B12</f>
        <v>0</v>
      </c>
      <c r="H42" s="28">
        <f>$E3*HRSW!$B13</f>
        <v>0</v>
      </c>
      <c r="I42" s="28">
        <f>$E3*HRSW!$B14</f>
        <v>0</v>
      </c>
      <c r="J42" s="28">
        <f>$E3*HRSW!$B15</f>
        <v>0</v>
      </c>
      <c r="K42" s="28">
        <f>$E3*HRSW!$B16</f>
        <v>0</v>
      </c>
      <c r="L42" s="29">
        <f>$E3*HRSW!$B17</f>
        <v>0</v>
      </c>
    </row>
    <row r="43" spans="1:12" ht="12.75">
      <c r="A43" s="55" t="s">
        <v>50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51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87660</v>
      </c>
      <c r="C45" s="19">
        <f>$E6*Corn!$B8</f>
        <v>18000</v>
      </c>
      <c r="D45" s="19">
        <f>$E6*Corn!$B9</f>
        <v>0</v>
      </c>
      <c r="E45" s="19">
        <f>$E6*Corn!$B10</f>
        <v>0</v>
      </c>
      <c r="F45" s="19">
        <f>$E6*Corn!$B11</f>
        <v>124610</v>
      </c>
      <c r="G45" s="19">
        <f>$E6*Corn!$B12</f>
        <v>31000</v>
      </c>
      <c r="H45" s="19">
        <f>$E6*Corn!$B13</f>
        <v>30820</v>
      </c>
      <c r="I45" s="19">
        <f>$E6*Corn!$B14</f>
        <v>20060</v>
      </c>
      <c r="J45" s="19">
        <f>$E6*Corn!$B15</f>
        <v>25800</v>
      </c>
      <c r="K45" s="19">
        <f>$E6*Corn!$B16</f>
        <v>1500</v>
      </c>
      <c r="L45" s="30">
        <f>$E6*Corn!$B17</f>
        <v>7810</v>
      </c>
    </row>
    <row r="46" spans="1:12" ht="12.75">
      <c r="A46" s="55" t="s">
        <v>25</v>
      </c>
      <c r="B46" s="19">
        <f>$E7*Soyb!$B7</f>
        <v>60370</v>
      </c>
      <c r="C46" s="19">
        <f>$E7*Soyb!$B8</f>
        <v>18000</v>
      </c>
      <c r="D46" s="19">
        <f>$E7*Soyb!$B9</f>
        <v>0</v>
      </c>
      <c r="E46" s="19">
        <f>$E7*Soyb!$B10</f>
        <v>7000</v>
      </c>
      <c r="F46" s="19">
        <f>$E7*Soyb!$B11</f>
        <v>3730</v>
      </c>
      <c r="G46" s="19">
        <f>$E7*Soyb!$B12</f>
        <v>13600</v>
      </c>
      <c r="H46" s="19">
        <f>$E7*Soyb!$B13</f>
        <v>17150</v>
      </c>
      <c r="I46" s="19">
        <f>$E7*Soyb!$B14</f>
        <v>15920</v>
      </c>
      <c r="J46" s="19">
        <f>$E7*Soyb!$B15</f>
        <v>0</v>
      </c>
      <c r="K46" s="19">
        <f>$E7*Soyb!$B16</f>
        <v>6500</v>
      </c>
      <c r="L46" s="30">
        <f>$E7*Soyb!$B17</f>
        <v>3270</v>
      </c>
    </row>
    <row r="47" spans="1:12" ht="12.75">
      <c r="A47" s="55" t="s">
        <v>80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52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53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54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55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56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57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58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76</v>
      </c>
      <c r="B56" s="20">
        <f aca="true" t="shared" si="4" ref="B56:L56">SUM(B42:B55)</f>
        <v>148030</v>
      </c>
      <c r="C56" s="20">
        <f t="shared" si="4"/>
        <v>36000</v>
      </c>
      <c r="D56" s="20">
        <f t="shared" si="4"/>
        <v>0</v>
      </c>
      <c r="E56" s="20">
        <f t="shared" si="4"/>
        <v>7000</v>
      </c>
      <c r="F56" s="20">
        <f t="shared" si="4"/>
        <v>128340</v>
      </c>
      <c r="G56" s="20">
        <f t="shared" si="4"/>
        <v>44600</v>
      </c>
      <c r="H56" s="20">
        <f t="shared" si="4"/>
        <v>47970</v>
      </c>
      <c r="I56" s="20">
        <f t="shared" si="4"/>
        <v>35980</v>
      </c>
      <c r="J56" s="20">
        <f t="shared" si="4"/>
        <v>25800</v>
      </c>
      <c r="K56" s="20">
        <f t="shared" si="4"/>
        <v>8000</v>
      </c>
      <c r="L56" s="34">
        <f t="shared" si="4"/>
        <v>11080</v>
      </c>
    </row>
    <row r="57" spans="1:12" ht="12.75">
      <c r="A57" s="33" t="s">
        <v>96</v>
      </c>
      <c r="B57" s="20"/>
      <c r="C57" s="34"/>
      <c r="D57" s="35">
        <f>SUM(B56:L56)</f>
        <v>492800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49</v>
      </c>
      <c r="C2" s="84"/>
      <c r="D2" s="84"/>
      <c r="E2" s="84"/>
      <c r="F2" s="84"/>
      <c r="G2" s="84"/>
    </row>
    <row r="3" spans="1:7" ht="12.75">
      <c r="A3" t="s">
        <v>82</v>
      </c>
      <c r="B3" s="12">
        <v>7.54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369.46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22.31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5" t="s">
        <v>141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5" t="s">
        <v>142</v>
      </c>
      <c r="D10" s="84"/>
      <c r="E10" s="84"/>
      <c r="F10" s="84"/>
      <c r="G10" s="84"/>
    </row>
    <row r="11" spans="1:7" ht="12.75">
      <c r="A11" s="1" t="s">
        <v>12</v>
      </c>
      <c r="B11" s="11">
        <v>89.78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19.89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16.21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4.34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192.93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18.43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10.79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114.52</v>
      </c>
      <c r="C25" s="84"/>
      <c r="D25" s="84"/>
      <c r="E25" s="84"/>
      <c r="F25" s="84"/>
      <c r="G25" s="84"/>
    </row>
    <row r="26" spans="2:7" ht="12.75" customHeight="1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307.45</v>
      </c>
      <c r="C27" s="84"/>
      <c r="D27" s="84"/>
      <c r="E27" s="84"/>
      <c r="F27" s="84"/>
      <c r="G27" s="84"/>
    </row>
    <row r="28" spans="2:7" ht="12.75" customHeight="1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62.00999999999999</v>
      </c>
      <c r="C29" s="84"/>
      <c r="D29" s="84"/>
      <c r="E29" s="84"/>
      <c r="F29" s="84"/>
      <c r="G29" s="84"/>
    </row>
    <row r="30" spans="2:7" ht="12.75" customHeight="1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3.9373469387755105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2.337142857142857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6.274489795918367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0" sqref="C10:G10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40</v>
      </c>
      <c r="C2" s="84"/>
      <c r="D2" s="84"/>
      <c r="E2" s="84"/>
      <c r="F2" s="84"/>
      <c r="G2" s="84"/>
    </row>
    <row r="3" spans="1:7" ht="12.75">
      <c r="A3" t="s">
        <v>82</v>
      </c>
      <c r="B3" s="12">
        <v>8.6</v>
      </c>
      <c r="C3" s="84" t="s">
        <v>130</v>
      </c>
      <c r="D3" s="84"/>
      <c r="E3" s="84"/>
      <c r="F3" s="84"/>
      <c r="G3" s="84"/>
    </row>
    <row r="4" spans="1:7" ht="12.75">
      <c r="A4" t="s">
        <v>28</v>
      </c>
      <c r="B4" s="2">
        <f>B2*B3</f>
        <v>344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28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5" t="s">
        <v>141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5" t="s">
        <v>142</v>
      </c>
      <c r="D10" s="84"/>
      <c r="E10" s="84"/>
      <c r="F10" s="84"/>
      <c r="G10" s="84"/>
    </row>
    <row r="11" spans="1:7" ht="12.75">
      <c r="A11" s="1" t="s">
        <v>12</v>
      </c>
      <c r="B11" s="11">
        <v>70.09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19.2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15.98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3.96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175.92999999999998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6.55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18.02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10.57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113.74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289.66999999999996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54.33000000000004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4.398249999999999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2.8434999999999997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7.241749999999999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6" sqref="C6:G6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67</v>
      </c>
      <c r="C2" s="84"/>
      <c r="D2" s="84"/>
      <c r="E2" s="84"/>
      <c r="F2" s="84"/>
      <c r="G2" s="84"/>
    </row>
    <row r="3" spans="1:7" ht="12.75">
      <c r="A3" t="s">
        <v>82</v>
      </c>
      <c r="B3" s="12">
        <v>6.17</v>
      </c>
      <c r="C3" s="85" t="s">
        <v>152</v>
      </c>
      <c r="D3" s="84"/>
      <c r="E3" s="84"/>
      <c r="F3" s="84"/>
      <c r="G3" s="84"/>
    </row>
    <row r="4" spans="1:7" ht="12.75">
      <c r="A4" t="s">
        <v>28</v>
      </c>
      <c r="B4" s="2">
        <f>B2*B3</f>
        <v>413.39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5" t="s">
        <v>142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72.77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22.85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17.53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3.97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176.61999999999998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7.31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20.66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12.29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118.85999999999999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295.47999999999996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117.91000000000003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2.636119402985074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1.7740298507462684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4.410149253731343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129</v>
      </c>
      <c r="C2" s="84"/>
      <c r="D2" s="84"/>
      <c r="E2" s="84"/>
      <c r="F2" s="84"/>
      <c r="G2" s="84"/>
    </row>
    <row r="3" spans="1:7" ht="12.75">
      <c r="A3" t="s">
        <v>82</v>
      </c>
      <c r="B3" s="12">
        <v>4.91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633.39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87.66</v>
      </c>
      <c r="C7" s="85" t="s">
        <v>143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124.61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31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30.82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20.06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25.8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7.81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347.26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9.19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28.9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16.87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133.56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480.82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152.57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2.691937984496124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1.0353488372093023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3.7272868217054262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33</v>
      </c>
      <c r="C2" s="84"/>
      <c r="D2" s="84"/>
      <c r="E2" s="84"/>
      <c r="F2" s="84"/>
      <c r="G2" s="84"/>
    </row>
    <row r="3" spans="1:7" ht="12.75">
      <c r="A3" t="s">
        <v>82</v>
      </c>
      <c r="B3" s="12">
        <v>11.08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365.64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60.37</v>
      </c>
      <c r="C7" s="85" t="s">
        <v>153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5" t="s">
        <v>144</v>
      </c>
      <c r="D10" s="84"/>
      <c r="E10" s="84"/>
      <c r="F10" s="84"/>
      <c r="G10" s="84"/>
    </row>
    <row r="11" spans="1:7" ht="12.75">
      <c r="A11" s="1" t="s">
        <v>12</v>
      </c>
      <c r="B11" s="11">
        <v>3.73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13.6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17.15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15.92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3.27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145.54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6.5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18.23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10.64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113.97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259.51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106.13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4.41030303030303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3.4536363636363636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7.863939393939393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1590</v>
      </c>
      <c r="C2" s="84"/>
      <c r="D2" s="84"/>
      <c r="E2" s="84"/>
      <c r="F2" s="84"/>
      <c r="G2" s="84"/>
    </row>
    <row r="3" spans="1:7" ht="12.75">
      <c r="A3" t="s">
        <v>30</v>
      </c>
      <c r="B3" s="12">
        <v>0.37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588.3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46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42</v>
      </c>
      <c r="C8" s="85" t="s">
        <v>145</v>
      </c>
      <c r="D8" s="84"/>
      <c r="E8" s="84"/>
      <c r="F8" s="84"/>
      <c r="G8" s="84"/>
    </row>
    <row r="9" spans="1:7" ht="12.75">
      <c r="A9" s="1" t="s">
        <v>24</v>
      </c>
      <c r="B9" s="11">
        <v>18</v>
      </c>
      <c r="C9" s="85" t="s">
        <v>154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53.46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14.7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23.01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18.41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5.22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232.29999999999998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7.24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22.78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13.3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121.92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354.21999999999997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234.07999999999998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0.1461006289308176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0.07667924528301887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0.22277987421383647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8" t="s">
        <v>31</v>
      </c>
      <c r="D1" s="87"/>
      <c r="E1" s="87"/>
      <c r="F1" s="87"/>
      <c r="G1" s="87"/>
    </row>
    <row r="2" spans="1:7" ht="12.75">
      <c r="A2" t="s">
        <v>29</v>
      </c>
      <c r="B2" s="9">
        <v>1490</v>
      </c>
      <c r="C2" s="84"/>
      <c r="D2" s="84"/>
      <c r="E2" s="84"/>
      <c r="F2" s="84"/>
      <c r="G2" s="84"/>
    </row>
    <row r="3" spans="1:7" ht="12.75">
      <c r="A3" t="s">
        <v>82</v>
      </c>
      <c r="B3" s="10">
        <v>0.238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354.62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29.7</v>
      </c>
      <c r="C7" s="85" t="s">
        <v>150</v>
      </c>
      <c r="D7" s="84"/>
      <c r="E7" s="84"/>
      <c r="F7" s="84"/>
      <c r="G7" s="84"/>
    </row>
    <row r="8" spans="1:7" ht="12.75">
      <c r="A8" s="1" t="s">
        <v>9</v>
      </c>
      <c r="B8" s="11">
        <v>24.7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5" t="s">
        <v>146</v>
      </c>
      <c r="D10" s="84"/>
      <c r="E10" s="84"/>
      <c r="F10" s="84"/>
      <c r="G10" s="84"/>
    </row>
    <row r="11" spans="1:7" ht="12.75">
      <c r="A11" s="1" t="s">
        <v>12</v>
      </c>
      <c r="B11" s="11">
        <v>48.32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16.4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22.86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15.68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2.98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8.5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4.05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180.19000000000003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7.36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21.29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13.09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78.6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120.33999999999999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300.53000000000003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54.089999999999975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0.12093288590604029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0.08076510067114093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0.20169798657718122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2009-12-11T17:52:44Z</cp:lastPrinted>
  <dcterms:created xsi:type="dcterms:W3CDTF">2005-01-10T15:34:54Z</dcterms:created>
  <dcterms:modified xsi:type="dcterms:W3CDTF">2011-12-14T15:44:29Z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