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<sst xmlns="http://schemas.openxmlformats.org/spreadsheetml/2006/main" count="598" uniqueCount="142">
  <si>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</si>
  <si>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</si>
  <si>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</si>
  <si>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</si>
  <si>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</si>
  <si>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</si>
  <si>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</si>
  <si>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</si>
  <si>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</si>
  <si>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</si>
  <si>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</si>
  <si>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</si>
  <si>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</si>
  <si>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</si>
  <si>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</si>
  <si>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</si>
  <si>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</si>
  <si>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</si>
  <si>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</si>
  <si>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</si>
  <si>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</si>
  <si>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</si>
  <si>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</si>
  <si>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</si>
  <si>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</si>
  <si>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</si>
  <si>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</si>
  <si>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</si>
  <si>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</si>
  <si>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</si>
  <si>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</si>
  <si>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</si>
  <si>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</si>
  <si>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</si>
  <si>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</si>
  <si>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</si>
  <si>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</si>
  <si>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</si>
  <si>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</si>
  <si>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</si>
  <si>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</si>
  <si>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</si>
  <si>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</si>
  <si>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</si>
  <si>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</si>
  <si>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</si>
  <si>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</si>
  <si>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</si>
  <si>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</si>
  <si>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</si>
  <si>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</si>
  <si>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</si>
  <si>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</si>
  <si>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</si>
  <si>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</si>
  <si>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</si>
  <si>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</si>
  <si>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</si>
  <si>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</si>
  <si>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</si>
  <si>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</si>
  <si>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</si>
  <si>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</si>
  <si>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</si>
  <si>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</si>
  <si>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</si>
  <si>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</si>
  <si>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</si>
  <si>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</si>
  <si>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</si>
  <si>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</si>
  <si>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</si>
  <si>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</si>
  <si>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</si>
  <si>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</si>
  <si>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</si>
  <si>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</si>
  <si>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</si>
  <si>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</si>
  <si>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</si>
  <si>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</si>
  <si>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</si>
  <si>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</si>
  <si>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</si>
  <si>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</si>
  <si>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</si>
  <si>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</si>
  <si>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</si>
  <si>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</si>
  <si>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</si>
  <si>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</si>
  <si>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</si>
  <si>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</si>
  <si>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</si>
  <si>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</si>
  <si>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</si>
  <si>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</si>
  <si>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</si>
  <si>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</si>
  <si>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</si>
  <si>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</si>
  <si>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</si>
  <si>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</si>
  <si>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</si>
  <si>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</si>
  <si>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</si>
  <si>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</si>
  <si>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</si>
  <si>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</si>
  <si>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</si>
  <si>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</si>
  <si>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</si>
  <si>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</si>
  <si>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</si>
  <si>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</si>
  <si>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</si>
  <si>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</si>
  <si>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</si>
  <si>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</si>
  <si>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</si>
  <si>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</si>
  <si>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</si>
  <si>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</si>
  <si>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</si>
  <si>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</si>
  <si>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</si>
  <si>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</si>
  <si>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</si>
  <si>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</si>
  <si>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&lt;scroll down for direct cost summary&gt;</t>
  </si>
  <si>
    <t>Summary of Direct Costs</t>
  </si>
  <si>
    <t>Peas</t>
  </si>
  <si>
    <t>FIELD PEAS</t>
  </si>
  <si>
    <t>North Dakota 2009 Projected Crop Budgets - South East</t>
  </si>
  <si>
    <t>Milling quality price, large risk of quality discounts</t>
  </si>
  <si>
    <t xml:space="preserve">Malt price, feed quality occurs 50%, price est. is $2.78 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</si>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</sst>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68" fontId="0" fillId="0" borderId="0" xfId="42" applyNumberFormat="1" applyFont="1" applyAlignment="1">
      <alignment/>
    </xf>
    <xf numFmtId="168" fontId="4" fillId="0" borderId="0" xfId="42" applyNumberFormat="1" applyFont="1" applyAlignment="1" applyProtection="1">
      <alignment/>
      <protection locked="0"/>
    </xf>
    <xf numFmtId="168" fontId="4" fillId="0" borderId="10" xfId="42" applyNumberFormat="1" applyFont="1" applyBorder="1" applyAlignment="1" applyProtection="1">
      <alignment/>
      <protection locked="0"/>
    </xf>
    <xf numFmtId="168" fontId="0" fillId="0" borderId="14" xfId="42" applyNumberFormat="1" applyFont="1" applyBorder="1" applyAlignment="1">
      <alignment/>
    </xf>
    <xf numFmtId="3" fontId="0" fillId="0" borderId="18" xfId="42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53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60" t="s">
        <v>133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1" t="s">
        <v>99</v>
      </c>
      <c r="B2" s="61"/>
      <c r="C2" s="61"/>
      <c r="D2" s="61"/>
      <c r="E2" s="61"/>
      <c r="F2" s="61"/>
      <c r="G2" s="61"/>
      <c r="H2" s="61"/>
      <c r="I2" s="61"/>
      <c r="J2" s="61"/>
    </row>
    <row r="3" spans="1:8" ht="12.75">
      <c r="A3" s="44"/>
      <c r="B3" s="45"/>
      <c r="C3" s="46"/>
      <c r="D3" s="46"/>
      <c r="E3" s="46"/>
      <c r="F3" s="45"/>
      <c r="G3" s="45"/>
      <c r="H3" s="45"/>
    </row>
    <row r="4" spans="1:8" ht="12.75">
      <c r="A4" s="47" t="s">
        <v>100</v>
      </c>
      <c r="B4" s="48"/>
      <c r="C4" s="48"/>
      <c r="D4" s="48"/>
      <c r="E4" s="48"/>
      <c r="F4" s="48"/>
      <c r="G4" s="48"/>
      <c r="H4" s="48"/>
    </row>
    <row r="5" spans="1:8" ht="12.75">
      <c r="A5" s="20" t="s">
        <v>101</v>
      </c>
      <c r="B5" s="48"/>
      <c r="C5" s="48"/>
      <c r="D5" s="48"/>
      <c r="E5" s="48"/>
      <c r="F5" s="48"/>
      <c r="G5" s="48"/>
      <c r="H5" s="48"/>
    </row>
    <row r="6" spans="1:8" ht="12.75">
      <c r="A6" s="20" t="s">
        <v>102</v>
      </c>
      <c r="B6" s="48"/>
      <c r="C6" s="48"/>
      <c r="D6" s="48"/>
      <c r="E6" s="48"/>
      <c r="F6" s="48"/>
      <c r="G6" s="48"/>
      <c r="H6" s="48"/>
    </row>
    <row r="7" spans="1:8" ht="12.75">
      <c r="A7" s="20" t="s">
        <v>103</v>
      </c>
      <c r="B7" s="48"/>
      <c r="C7" s="48"/>
      <c r="D7" s="48"/>
      <c r="E7" s="48"/>
      <c r="F7" s="48"/>
      <c r="G7" s="48"/>
      <c r="H7" s="48"/>
    </row>
    <row r="8" spans="1:8" ht="12.75">
      <c r="A8" s="20" t="s">
        <v>104</v>
      </c>
      <c r="B8" s="48"/>
      <c r="C8" s="48"/>
      <c r="D8" s="48"/>
      <c r="E8" s="48"/>
      <c r="F8" s="48"/>
      <c r="G8" s="48"/>
      <c r="H8" s="48"/>
    </row>
    <row r="9" spans="1:8" ht="12.75">
      <c r="A9" s="20" t="s">
        <v>105</v>
      </c>
      <c r="B9" s="48"/>
      <c r="C9" s="48"/>
      <c r="D9" s="48"/>
      <c r="E9" s="48"/>
      <c r="F9" s="48"/>
      <c r="G9" s="48"/>
      <c r="H9" s="48"/>
    </row>
    <row r="10" spans="1:8" ht="12.75">
      <c r="A10" s="20" t="s">
        <v>106</v>
      </c>
      <c r="B10" s="48"/>
      <c r="C10" s="48"/>
      <c r="D10" s="48"/>
      <c r="E10" s="48"/>
      <c r="F10" s="48"/>
      <c r="G10" s="48"/>
      <c r="H10" s="48"/>
    </row>
    <row r="11" spans="1:8" ht="12.75">
      <c r="A11" s="20" t="s">
        <v>107</v>
      </c>
      <c r="B11" s="48"/>
      <c r="C11" s="48"/>
      <c r="D11" s="48"/>
      <c r="E11" s="48"/>
      <c r="F11" s="48"/>
      <c r="G11" s="48"/>
      <c r="H11" s="48"/>
    </row>
    <row r="12" spans="1:8" ht="12.75">
      <c r="A12" s="20"/>
      <c r="B12" s="48"/>
      <c r="C12" s="48"/>
      <c r="D12" s="48"/>
      <c r="E12" s="48"/>
      <c r="F12" s="48"/>
      <c r="G12" s="48"/>
      <c r="H12" s="48"/>
    </row>
    <row r="13" spans="1:8" ht="12.75">
      <c r="A13" s="47" t="s">
        <v>108</v>
      </c>
      <c r="B13" s="49"/>
      <c r="C13" s="49"/>
      <c r="D13" s="48"/>
      <c r="E13" s="48"/>
      <c r="F13" s="48"/>
      <c r="G13" s="48"/>
      <c r="H13" s="48"/>
    </row>
    <row r="14" spans="1:8" ht="12.75">
      <c r="A14" s="20" t="s">
        <v>109</v>
      </c>
      <c r="B14" s="48"/>
      <c r="C14" s="48"/>
      <c r="D14" s="48"/>
      <c r="E14" s="48"/>
      <c r="F14" s="48"/>
      <c r="G14" s="48"/>
      <c r="H14" s="48"/>
    </row>
    <row r="15" spans="1:8" ht="12.75">
      <c r="A15" s="20" t="s">
        <v>110</v>
      </c>
      <c r="B15" s="48"/>
      <c r="C15" s="48"/>
      <c r="D15" s="48"/>
      <c r="E15" s="48"/>
      <c r="F15" s="48"/>
      <c r="G15" s="48"/>
      <c r="H15" s="48"/>
    </row>
    <row r="16" spans="1:8" ht="12.75">
      <c r="A16" s="20" t="s">
        <v>111</v>
      </c>
      <c r="B16" s="48"/>
      <c r="C16" s="48"/>
      <c r="D16" s="48"/>
      <c r="E16" s="48"/>
      <c r="F16" s="48"/>
      <c r="G16" s="48"/>
      <c r="H16" s="48"/>
    </row>
    <row r="17" spans="1:8" ht="12.75">
      <c r="A17" s="20" t="s">
        <v>112</v>
      </c>
      <c r="B17" s="48"/>
      <c r="C17" s="48"/>
      <c r="D17" s="48"/>
      <c r="E17" s="48"/>
      <c r="F17" s="48"/>
      <c r="G17" s="48"/>
      <c r="H17" s="48"/>
    </row>
    <row r="18" spans="1:8" ht="12.75">
      <c r="A18" s="20" t="s">
        <v>113</v>
      </c>
      <c r="B18" s="48"/>
      <c r="C18" s="48"/>
      <c r="D18" s="48"/>
      <c r="E18" s="48"/>
      <c r="F18" s="48"/>
      <c r="G18" s="48"/>
      <c r="H18" s="48"/>
    </row>
    <row r="19" spans="1:8" ht="12.75">
      <c r="A19" s="20" t="s">
        <v>114</v>
      </c>
      <c r="B19" s="48"/>
      <c r="C19" s="48"/>
      <c r="E19" s="48"/>
      <c r="F19" s="48"/>
      <c r="G19" s="48"/>
      <c r="H19" s="48"/>
    </row>
    <row r="20" spans="1:8" ht="12.75">
      <c r="A20" s="20" t="s">
        <v>115</v>
      </c>
      <c r="B20" s="48"/>
      <c r="C20" s="48"/>
      <c r="D20" s="48"/>
      <c r="E20" s="48"/>
      <c r="F20" s="48"/>
      <c r="G20" s="48"/>
      <c r="H20" s="48"/>
    </row>
    <row r="21" spans="1:8" ht="12.75">
      <c r="A21" s="20" t="s">
        <v>116</v>
      </c>
      <c r="B21" s="48"/>
      <c r="C21" s="48"/>
      <c r="D21" s="48"/>
      <c r="E21" s="48"/>
      <c r="F21" s="48"/>
      <c r="G21" s="48"/>
      <c r="H21" s="48"/>
    </row>
    <row r="22" spans="1:8" ht="12.75">
      <c r="A22" s="20" t="s">
        <v>117</v>
      </c>
      <c r="B22" s="48"/>
      <c r="C22" s="48"/>
      <c r="D22" s="48"/>
      <c r="E22" s="48"/>
      <c r="F22" s="48"/>
      <c r="G22" s="48"/>
      <c r="H22" s="48"/>
    </row>
    <row r="23" spans="2:8" ht="12.75">
      <c r="B23" s="48"/>
      <c r="C23" s="48"/>
      <c r="D23" s="48"/>
      <c r="E23" s="48"/>
      <c r="F23" s="48"/>
      <c r="G23" s="48"/>
      <c r="H23" s="48"/>
    </row>
    <row r="24" spans="1:8" ht="12.75">
      <c r="A24" s="47" t="s">
        <v>118</v>
      </c>
      <c r="B24" s="48"/>
      <c r="C24" s="48"/>
      <c r="D24" s="48"/>
      <c r="E24" s="48"/>
      <c r="F24" s="48"/>
      <c r="G24" s="48"/>
      <c r="H24" s="48"/>
    </row>
    <row r="25" spans="1:8" ht="12.75">
      <c r="A25" s="20" t="s">
        <v>119</v>
      </c>
      <c r="B25" s="48"/>
      <c r="C25" s="48"/>
      <c r="D25" s="48"/>
      <c r="E25" s="48"/>
      <c r="F25" s="48"/>
      <c r="G25" s="48"/>
      <c r="H25" s="48"/>
    </row>
    <row r="26" spans="1:8" ht="12.75" customHeight="1">
      <c r="A26" s="20" t="s">
        <v>120</v>
      </c>
      <c r="B26" s="48"/>
      <c r="C26" s="48"/>
      <c r="D26" s="48"/>
      <c r="E26" s="48"/>
      <c r="F26" s="48"/>
      <c r="G26" s="48"/>
      <c r="H26" s="48"/>
    </row>
    <row r="27" spans="1:8" ht="12.75">
      <c r="A27" s="20" t="s">
        <v>121</v>
      </c>
      <c r="B27" s="48"/>
      <c r="C27" s="48"/>
      <c r="D27" s="48"/>
      <c r="E27" s="48"/>
      <c r="F27" s="48"/>
      <c r="G27" s="48"/>
      <c r="H27" s="48"/>
    </row>
    <row r="28" spans="1:8" ht="13.5">
      <c r="A28" s="20" t="s">
        <v>122</v>
      </c>
      <c r="B28" s="48"/>
      <c r="C28" s="48"/>
      <c r="D28" s="48"/>
      <c r="E28" s="48"/>
      <c r="F28" s="48"/>
      <c r="G28" s="48"/>
      <c r="H28" s="48"/>
    </row>
    <row r="29" spans="1:8" ht="12.75">
      <c r="A29" s="45"/>
      <c r="B29" s="45"/>
      <c r="C29" s="45"/>
      <c r="D29" s="45"/>
      <c r="E29" s="45"/>
      <c r="F29" s="45"/>
      <c r="G29" s="45"/>
      <c r="H29" s="45"/>
    </row>
    <row r="30" spans="1:8" ht="12.75">
      <c r="A30" s="45" t="s">
        <v>123</v>
      </c>
      <c r="B30" s="45"/>
      <c r="C30" s="45"/>
      <c r="D30" s="45"/>
      <c r="E30" s="45"/>
      <c r="F30" s="45"/>
      <c r="G30" s="45"/>
      <c r="H30" s="45"/>
    </row>
    <row r="31" spans="1:8" ht="12.75">
      <c r="A31" s="45"/>
      <c r="B31" s="45"/>
      <c r="C31" s="45"/>
      <c r="D31" s="45"/>
      <c r="E31" s="45"/>
      <c r="F31" s="45"/>
      <c r="G31" s="45"/>
      <c r="H31" s="45"/>
    </row>
    <row r="32" spans="1:8" ht="12.75">
      <c r="A32" s="59" t="s">
        <v>136</v>
      </c>
      <c r="B32" s="45" t="s">
        <v>137</v>
      </c>
      <c r="C32" s="45"/>
      <c r="D32" s="50"/>
      <c r="E32" s="45" t="s">
        <v>138</v>
      </c>
      <c r="F32" s="45"/>
      <c r="G32" s="45"/>
      <c r="H32" s="45"/>
    </row>
    <row r="33" spans="1:11" ht="12.75">
      <c r="A33" s="45" t="s">
        <v>139</v>
      </c>
      <c r="B33" s="62" t="s">
        <v>140</v>
      </c>
      <c r="C33" s="63"/>
      <c r="D33" s="63"/>
      <c r="E33" s="63"/>
      <c r="F33" s="63"/>
      <c r="G33" s="63"/>
      <c r="H33" s="45" t="s">
        <v>141</v>
      </c>
      <c r="I33" s="45"/>
      <c r="J33" s="45"/>
      <c r="K33" s="45"/>
    </row>
    <row r="34" spans="1:1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1360</v>
      </c>
      <c r="C2" s="67"/>
      <c r="D2" s="67"/>
      <c r="E2" s="67"/>
      <c r="F2" s="67"/>
      <c r="G2" s="67"/>
    </row>
    <row r="3" spans="1:7" ht="12.75">
      <c r="A3" t="s">
        <v>82</v>
      </c>
      <c r="B3" s="10">
        <v>0.217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295.12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37.05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22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12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41.45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13.5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13.63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14.33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2.72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13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4.67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174.35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5.91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19.25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11.79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60.4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97.35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271.7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23.420000000000016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39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0.1281985294117647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0.07158088235294117</v>
      </c>
      <c r="C33" s="67"/>
      <c r="D33" s="67"/>
      <c r="E33" s="67"/>
      <c r="F33" s="67"/>
      <c r="G33" s="67"/>
    </row>
    <row r="34" spans="1:7" ht="12.75">
      <c r="A34" t="s">
        <v>27</v>
      </c>
      <c r="B34" s="13">
        <f>B27/B2</f>
        <v>0.19977941176470587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1330</v>
      </c>
      <c r="C2" s="67"/>
      <c r="D2" s="67"/>
      <c r="E2" s="67"/>
      <c r="F2" s="67"/>
      <c r="G2" s="67"/>
    </row>
    <row r="3" spans="1:7" ht="12.75">
      <c r="A3" t="s">
        <v>82</v>
      </c>
      <c r="B3" s="10">
        <v>0.152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202.16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39.5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18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65.76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12.6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11.93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13.56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4.48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167.33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5.13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16.01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9.71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60.4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91.25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258.58000000000004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-56.420000000000044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39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0.12581203007518799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0.06860902255639098</v>
      </c>
      <c r="C33" s="67"/>
      <c r="D33" s="67"/>
      <c r="E33" s="67"/>
      <c r="F33" s="67"/>
      <c r="G33" s="67"/>
    </row>
    <row r="34" spans="1:7" ht="12.75">
      <c r="A34" t="s">
        <v>27</v>
      </c>
      <c r="B34" s="13">
        <f>B27/B2</f>
        <v>0.19442105263157897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19</v>
      </c>
      <c r="C2" s="67"/>
      <c r="D2" s="67"/>
      <c r="E2" s="67"/>
      <c r="F2" s="67"/>
      <c r="G2" s="67"/>
    </row>
    <row r="3" spans="1:7" ht="12.75">
      <c r="A3" t="s">
        <v>82</v>
      </c>
      <c r="B3" s="10">
        <v>8.09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153.71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11.2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17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30.99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6.7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11.76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13.63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2.55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95.33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5.18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16.03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10.03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60.4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91.64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186.97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-33.25999999999999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5.017368421052631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4.823157894736842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9.840526315789473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132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36</v>
      </c>
      <c r="C2" s="67"/>
      <c r="D2" s="67"/>
      <c r="E2" s="67"/>
      <c r="F2" s="67"/>
      <c r="G2" s="67"/>
    </row>
    <row r="3" spans="1:7" ht="12.75">
      <c r="A3" t="s">
        <v>82</v>
      </c>
      <c r="B3" s="10">
        <v>6.48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233.28000000000003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33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20.4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11.31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15.2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12.62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14.67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6.25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3.12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116.57000000000001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5.38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17.73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10.23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60.4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93.74000000000001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210.31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22.970000000000027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3.238055555555556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2.603888888888889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5.841944444444445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63</v>
      </c>
      <c r="C2" s="67"/>
      <c r="D2" s="67"/>
      <c r="E2" s="67"/>
      <c r="F2" s="67"/>
      <c r="G2" s="67"/>
    </row>
    <row r="3" spans="1:7" ht="12.75">
      <c r="A3" t="s">
        <v>82</v>
      </c>
      <c r="B3" s="12">
        <v>2.35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148.05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8.8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4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53.94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7.5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13.71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14.68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2.86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106.99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5.71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17.57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10.55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60.4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94.22999999999999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201.21999999999997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-53.16999999999996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1.6982539682539681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1.4957142857142856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3.1939682539682535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950</v>
      </c>
      <c r="C2" s="67"/>
      <c r="D2" s="67"/>
      <c r="E2" s="67"/>
      <c r="F2" s="67"/>
      <c r="G2" s="67"/>
    </row>
    <row r="3" spans="1:7" ht="12.75">
      <c r="A3" t="s">
        <v>30</v>
      </c>
      <c r="B3" s="10">
        <v>0.195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185.25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25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9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22.69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0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10.22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12.53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2.23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83.17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4.73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14.47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8.49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60.4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88.09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171.26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13.990000000000009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39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0.08754736842105264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0.09272631578947368</v>
      </c>
      <c r="C33" s="67"/>
      <c r="D33" s="67"/>
      <c r="E33" s="67"/>
      <c r="F33" s="67"/>
      <c r="G33" s="67"/>
    </row>
    <row r="34" spans="1:7" ht="12.75">
      <c r="A34" t="s">
        <v>27</v>
      </c>
      <c r="B34" s="13">
        <f>B27/B2</f>
        <v>0.1802736842105263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1800</v>
      </c>
      <c r="C2" s="67"/>
      <c r="D2" s="67"/>
      <c r="E2" s="67"/>
      <c r="F2" s="67"/>
      <c r="G2" s="67"/>
    </row>
    <row r="3" spans="1:7" ht="12.75">
      <c r="A3" t="s">
        <v>30</v>
      </c>
      <c r="B3" s="10">
        <v>0.065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117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37.45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0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12.44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13.87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1.99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74.25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5.3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16.45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9.95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60.4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92.1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166.35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-49.349999999999994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0.04125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0.051166666666666666</v>
      </c>
      <c r="C33" s="67"/>
      <c r="D33" s="67"/>
      <c r="E33" s="67"/>
      <c r="F33" s="67"/>
      <c r="G33" s="67"/>
    </row>
    <row r="34" spans="1:7" ht="12.75">
      <c r="A34" t="s">
        <v>27</v>
      </c>
      <c r="B34" s="13">
        <f>B27/B2</f>
        <v>0.09241666666666666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51</v>
      </c>
      <c r="C2" s="67"/>
      <c r="D2" s="67"/>
      <c r="E2" s="67"/>
      <c r="F2" s="67"/>
      <c r="G2" s="67"/>
    </row>
    <row r="3" spans="1:7" ht="12.75">
      <c r="A3" t="s">
        <v>83</v>
      </c>
      <c r="B3" s="12">
        <v>5.57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284.07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10.5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17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9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90.85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11.5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10.95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12.77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6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4.64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173.20999999999998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4.99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15.05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8.5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60.4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88.94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262.15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21.920000000000016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3.3962745098039213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1.743921568627451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5.140196078431372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</cols>
  <sheetData>
    <row r="1" spans="1:8" ht="12.75">
      <c r="A1" s="21"/>
      <c r="B1" s="22" t="s">
        <v>60</v>
      </c>
      <c r="C1" s="22" t="s">
        <v>62</v>
      </c>
      <c r="D1" s="43" t="s">
        <v>124</v>
      </c>
      <c r="E1" s="23" t="s">
        <v>70</v>
      </c>
      <c r="F1" s="22" t="s">
        <v>74</v>
      </c>
      <c r="G1" s="22" t="s">
        <v>75</v>
      </c>
      <c r="H1" s="22" t="s">
        <v>65</v>
      </c>
    </row>
    <row r="2" spans="1:8" ht="12.75">
      <c r="A2" s="16" t="s">
        <v>59</v>
      </c>
      <c r="B2" s="16" t="s">
        <v>61</v>
      </c>
      <c r="C2" s="16" t="s">
        <v>63</v>
      </c>
      <c r="D2" s="51" t="s">
        <v>125</v>
      </c>
      <c r="E2" s="17" t="s">
        <v>71</v>
      </c>
      <c r="F2" s="16" t="s">
        <v>71</v>
      </c>
      <c r="G2" s="16" t="s">
        <v>71</v>
      </c>
      <c r="H2" s="16" t="s">
        <v>64</v>
      </c>
    </row>
    <row r="3" spans="1:8" ht="12.75">
      <c r="A3" s="4" t="s">
        <v>49</v>
      </c>
      <c r="B3" s="52">
        <f>HRSW!B4</f>
        <v>267.89000000000004</v>
      </c>
      <c r="C3" s="52">
        <f>HRSW!B18</f>
        <v>155.61</v>
      </c>
      <c r="D3" s="15">
        <f>B3-C3</f>
        <v>112.28000000000003</v>
      </c>
      <c r="E3" s="24">
        <v>0</v>
      </c>
      <c r="F3" s="25">
        <f aca="true" t="shared" si="0" ref="F3:F17">B3*E3</f>
        <v>0</v>
      </c>
      <c r="G3" s="25">
        <f aca="true" t="shared" si="1" ref="G3:G17">E3*C3</f>
        <v>0</v>
      </c>
      <c r="H3" s="25">
        <f>F3-G3</f>
        <v>0</v>
      </c>
    </row>
    <row r="4" spans="1:8" ht="12.75">
      <c r="A4" s="4" t="s">
        <v>50</v>
      </c>
      <c r="B4" s="52">
        <f>Durum!B4</f>
        <v>260.78</v>
      </c>
      <c r="C4" s="52">
        <f>Durum!B18</f>
        <v>137.27999999999997</v>
      </c>
      <c r="D4" s="15">
        <f aca="true" t="shared" si="2" ref="D4:D17">B4-C4</f>
        <v>123.5</v>
      </c>
      <c r="E4" s="24">
        <v>0</v>
      </c>
      <c r="F4" s="25">
        <f t="shared" si="0"/>
        <v>0</v>
      </c>
      <c r="G4" s="25">
        <f t="shared" si="1"/>
        <v>0</v>
      </c>
      <c r="H4" s="25">
        <f aca="true" t="shared" si="3" ref="H4:H17">F4-G4</f>
        <v>0</v>
      </c>
    </row>
    <row r="5" spans="1:8" ht="12.75">
      <c r="A5" s="4" t="s">
        <v>51</v>
      </c>
      <c r="B5" s="52">
        <f>Barley!B4</f>
        <v>250.79999999999998</v>
      </c>
      <c r="C5" s="52">
        <f>Barley!B18</f>
        <v>131.01999999999998</v>
      </c>
      <c r="D5" s="15">
        <f t="shared" si="2"/>
        <v>119.78</v>
      </c>
      <c r="E5" s="24">
        <v>0</v>
      </c>
      <c r="F5" s="25">
        <f t="shared" si="0"/>
        <v>0</v>
      </c>
      <c r="G5" s="25">
        <f t="shared" si="1"/>
        <v>0</v>
      </c>
      <c r="H5" s="25">
        <f t="shared" si="3"/>
        <v>0</v>
      </c>
    </row>
    <row r="6" spans="1:8" ht="12.75">
      <c r="A6" s="4" t="s">
        <v>26</v>
      </c>
      <c r="B6" s="52">
        <f>Corn!B4</f>
        <v>412.8</v>
      </c>
      <c r="C6" s="52">
        <f>Corn!B18</f>
        <v>297.02</v>
      </c>
      <c r="D6" s="15">
        <f t="shared" si="2"/>
        <v>115.78000000000003</v>
      </c>
      <c r="E6" s="24">
        <v>1000</v>
      </c>
      <c r="F6" s="25">
        <f t="shared" si="0"/>
        <v>412800</v>
      </c>
      <c r="G6" s="25">
        <f t="shared" si="1"/>
        <v>297020</v>
      </c>
      <c r="H6" s="25">
        <f t="shared" si="3"/>
        <v>115780</v>
      </c>
    </row>
    <row r="7" spans="1:8" ht="12.75">
      <c r="A7" s="4" t="s">
        <v>25</v>
      </c>
      <c r="B7" s="52">
        <f>Soyb!B4</f>
        <v>286.96</v>
      </c>
      <c r="C7" s="52">
        <f>Soyb!B18</f>
        <v>123.84</v>
      </c>
      <c r="D7" s="15">
        <f t="shared" si="2"/>
        <v>163.11999999999998</v>
      </c>
      <c r="E7" s="24">
        <v>1000</v>
      </c>
      <c r="F7" s="25">
        <f t="shared" si="0"/>
        <v>286960</v>
      </c>
      <c r="G7" s="25">
        <f t="shared" si="1"/>
        <v>123840</v>
      </c>
      <c r="H7" s="25">
        <f t="shared" si="3"/>
        <v>163120</v>
      </c>
    </row>
    <row r="8" spans="1:8" ht="12.75">
      <c r="A8" s="4" t="s">
        <v>80</v>
      </c>
      <c r="B8" s="52">
        <f>Drybean!B4</f>
        <v>369.59999999999997</v>
      </c>
      <c r="C8" s="52">
        <f>Drybean!B18</f>
        <v>179.45999999999998</v>
      </c>
      <c r="D8" s="15">
        <f t="shared" si="2"/>
        <v>190.14</v>
      </c>
      <c r="E8" s="24">
        <v>0</v>
      </c>
      <c r="F8" s="25">
        <f t="shared" si="0"/>
        <v>0</v>
      </c>
      <c r="G8" s="25">
        <f t="shared" si="1"/>
        <v>0</v>
      </c>
      <c r="H8" s="25">
        <f t="shared" si="3"/>
        <v>0</v>
      </c>
    </row>
    <row r="9" spans="1:8" ht="12.75">
      <c r="A9" s="4" t="s">
        <v>52</v>
      </c>
      <c r="B9" s="52">
        <f>Oil_SF!B4</f>
        <v>238.4</v>
      </c>
      <c r="C9" s="52">
        <f>Oil_SF!B18</f>
        <v>151.37</v>
      </c>
      <c r="D9" s="15">
        <f t="shared" si="2"/>
        <v>87.03</v>
      </c>
      <c r="E9" s="24">
        <v>0</v>
      </c>
      <c r="F9" s="25">
        <f t="shared" si="0"/>
        <v>0</v>
      </c>
      <c r="G9" s="25">
        <f t="shared" si="1"/>
        <v>0</v>
      </c>
      <c r="H9" s="25">
        <f t="shared" si="3"/>
        <v>0</v>
      </c>
    </row>
    <row r="10" spans="1:8" ht="12.75">
      <c r="A10" s="4" t="s">
        <v>53</v>
      </c>
      <c r="B10" s="52">
        <f>Conf_SF!B4</f>
        <v>295.12</v>
      </c>
      <c r="C10" s="52">
        <f>Conf_SF!B18</f>
        <v>174.35</v>
      </c>
      <c r="D10" s="15">
        <f t="shared" si="2"/>
        <v>120.77000000000001</v>
      </c>
      <c r="E10" s="24">
        <v>0</v>
      </c>
      <c r="F10" s="25">
        <f t="shared" si="0"/>
        <v>0</v>
      </c>
      <c r="G10" s="25">
        <f t="shared" si="1"/>
        <v>0</v>
      </c>
      <c r="H10" s="25">
        <f t="shared" si="3"/>
        <v>0</v>
      </c>
    </row>
    <row r="11" spans="1:8" ht="12.75">
      <c r="A11" s="4" t="s">
        <v>54</v>
      </c>
      <c r="B11" s="52">
        <f>Canola!B4</f>
        <v>202.16</v>
      </c>
      <c r="C11" s="52">
        <f>Canola!B18</f>
        <v>167.33</v>
      </c>
      <c r="D11" s="15">
        <f t="shared" si="2"/>
        <v>34.829999999999984</v>
      </c>
      <c r="E11" s="24">
        <v>0</v>
      </c>
      <c r="F11" s="25">
        <f t="shared" si="0"/>
        <v>0</v>
      </c>
      <c r="G11" s="25">
        <f t="shared" si="1"/>
        <v>0</v>
      </c>
      <c r="H11" s="25">
        <f t="shared" si="3"/>
        <v>0</v>
      </c>
    </row>
    <row r="12" spans="1:8" ht="12.75">
      <c r="A12" s="4" t="s">
        <v>55</v>
      </c>
      <c r="B12" s="52">
        <f>Flax!B4</f>
        <v>153.71</v>
      </c>
      <c r="C12" s="52">
        <f>Flax!B18</f>
        <v>95.33</v>
      </c>
      <c r="D12" s="15">
        <f t="shared" si="2"/>
        <v>58.38000000000001</v>
      </c>
      <c r="E12" s="24">
        <v>0</v>
      </c>
      <c r="F12" s="25">
        <f t="shared" si="0"/>
        <v>0</v>
      </c>
      <c r="G12" s="25">
        <f t="shared" si="1"/>
        <v>0</v>
      </c>
      <c r="H12" s="25">
        <f t="shared" si="3"/>
        <v>0</v>
      </c>
    </row>
    <row r="13" spans="1:8" ht="12.75">
      <c r="A13" s="58" t="s">
        <v>131</v>
      </c>
      <c r="B13" s="52">
        <f>Peas!B4</f>
        <v>233.28000000000003</v>
      </c>
      <c r="C13" s="52">
        <f>Peas!B18</f>
        <v>116.57000000000001</v>
      </c>
      <c r="D13" s="15">
        <f t="shared" si="2"/>
        <v>116.71000000000002</v>
      </c>
      <c r="E13" s="24">
        <v>0</v>
      </c>
      <c r="F13" s="25">
        <f>B13*E13</f>
        <v>0</v>
      </c>
      <c r="G13" s="25">
        <f>E13*C13</f>
        <v>0</v>
      </c>
      <c r="H13" s="25">
        <f>F13-G13</f>
        <v>0</v>
      </c>
    </row>
    <row r="14" spans="1:8" ht="12.75">
      <c r="A14" s="4" t="s">
        <v>56</v>
      </c>
      <c r="B14" s="52">
        <f>Oats!B4</f>
        <v>148.05</v>
      </c>
      <c r="C14" s="52">
        <f>Oats!B18</f>
        <v>106.99</v>
      </c>
      <c r="D14" s="15">
        <f t="shared" si="2"/>
        <v>41.06000000000002</v>
      </c>
      <c r="E14" s="24">
        <v>0</v>
      </c>
      <c r="F14" s="25">
        <f t="shared" si="0"/>
        <v>0</v>
      </c>
      <c r="G14" s="25">
        <f t="shared" si="1"/>
        <v>0</v>
      </c>
      <c r="H14" s="25">
        <f t="shared" si="3"/>
        <v>0</v>
      </c>
    </row>
    <row r="15" spans="1:8" ht="12.75">
      <c r="A15" s="4" t="s">
        <v>98</v>
      </c>
      <c r="B15" s="52">
        <f>'Wint.Wht'!B4</f>
        <v>284.07</v>
      </c>
      <c r="C15" s="52">
        <f>'Wint.Wht'!B18</f>
        <v>173.20999999999998</v>
      </c>
      <c r="D15" s="15">
        <f t="shared" si="2"/>
        <v>110.86000000000001</v>
      </c>
      <c r="E15" s="24">
        <v>0</v>
      </c>
      <c r="F15" s="25">
        <f t="shared" si="0"/>
        <v>0</v>
      </c>
      <c r="G15" s="25">
        <f t="shared" si="1"/>
        <v>0</v>
      </c>
      <c r="H15" s="25">
        <f t="shared" si="3"/>
        <v>0</v>
      </c>
    </row>
    <row r="16" spans="1:8" ht="12.75">
      <c r="A16" s="4" t="s">
        <v>57</v>
      </c>
      <c r="B16" s="52">
        <f>Millet!B4</f>
        <v>117</v>
      </c>
      <c r="C16" s="52">
        <f>Millet!B18</f>
        <v>74.25</v>
      </c>
      <c r="D16" s="15">
        <f t="shared" si="2"/>
        <v>42.75</v>
      </c>
      <c r="E16" s="24">
        <v>0</v>
      </c>
      <c r="F16" s="25">
        <f t="shared" si="0"/>
        <v>0</v>
      </c>
      <c r="G16" s="25">
        <f t="shared" si="1"/>
        <v>0</v>
      </c>
      <c r="H16" s="25">
        <f t="shared" si="3"/>
        <v>0</v>
      </c>
    </row>
    <row r="17" spans="1:8" ht="12.75">
      <c r="A17" s="4" t="s">
        <v>58</v>
      </c>
      <c r="B17" s="52">
        <f>'Wint.Wht'!B4</f>
        <v>284.07</v>
      </c>
      <c r="C17" s="52">
        <f>'Wint.Wht'!B18</f>
        <v>173.20999999999998</v>
      </c>
      <c r="D17" s="15">
        <f t="shared" si="2"/>
        <v>110.86000000000001</v>
      </c>
      <c r="E17" s="24">
        <v>0</v>
      </c>
      <c r="F17" s="25">
        <f t="shared" si="0"/>
        <v>0</v>
      </c>
      <c r="G17" s="25">
        <f t="shared" si="1"/>
        <v>0</v>
      </c>
      <c r="H17" s="25">
        <f t="shared" si="3"/>
        <v>0</v>
      </c>
    </row>
    <row r="18" spans="1:8" ht="12.75">
      <c r="A18" s="14" t="s">
        <v>76</v>
      </c>
      <c r="B18" s="14"/>
      <c r="C18" s="14"/>
      <c r="D18" s="14"/>
      <c r="E18" s="26">
        <f>SUM(E3:E17)</f>
        <v>2000</v>
      </c>
      <c r="F18" s="26">
        <f>SUM(F3:F17)</f>
        <v>699760</v>
      </c>
      <c r="G18" s="26">
        <f>SUM(G3:G17)</f>
        <v>420860</v>
      </c>
      <c r="H18" s="26">
        <f>SUM(H3:H17)</f>
        <v>278900</v>
      </c>
    </row>
    <row r="19" spans="1:7" ht="12.75">
      <c r="A19" s="4"/>
      <c r="B19" s="4"/>
      <c r="C19" s="4"/>
      <c r="D19" s="4"/>
      <c r="E19" s="18"/>
      <c r="F19" s="18"/>
      <c r="G19" s="18"/>
    </row>
    <row r="20" spans="1:8" ht="12.75">
      <c r="A20" s="3"/>
      <c r="B20" s="3"/>
      <c r="C20" s="64" t="s">
        <v>48</v>
      </c>
      <c r="D20" s="64"/>
      <c r="E20" s="64"/>
      <c r="F20" s="3"/>
      <c r="G20" s="3"/>
      <c r="H20" s="3"/>
    </row>
    <row r="21" spans="1:8" ht="12.75">
      <c r="A21" s="19" t="s">
        <v>72</v>
      </c>
      <c r="B21" s="19"/>
      <c r="C21" s="19"/>
      <c r="D21" s="20"/>
      <c r="E21" s="19" t="s">
        <v>73</v>
      </c>
      <c r="F21" s="19"/>
      <c r="G21" s="19"/>
      <c r="H21" s="3"/>
    </row>
    <row r="22" spans="1:7" ht="12.75">
      <c r="A22" t="s">
        <v>81</v>
      </c>
      <c r="C22" s="27">
        <f>F18</f>
        <v>699760</v>
      </c>
      <c r="E22" t="s">
        <v>67</v>
      </c>
      <c r="G22" s="53">
        <f>G18</f>
        <v>420860</v>
      </c>
    </row>
    <row r="23" spans="1:8" ht="12.75">
      <c r="A23" t="s">
        <v>77</v>
      </c>
      <c r="C23" s="28">
        <v>22500</v>
      </c>
      <c r="D23" s="1" t="s">
        <v>69</v>
      </c>
      <c r="E23" t="s">
        <v>126</v>
      </c>
      <c r="G23" s="54">
        <v>36300</v>
      </c>
      <c r="H23" s="1" t="s">
        <v>69</v>
      </c>
    </row>
    <row r="24" spans="1:8" ht="12.75">
      <c r="A24" t="s">
        <v>79</v>
      </c>
      <c r="C24" s="29">
        <v>0</v>
      </c>
      <c r="D24" s="1" t="s">
        <v>69</v>
      </c>
      <c r="E24" t="s">
        <v>66</v>
      </c>
      <c r="G24" s="54">
        <v>120800</v>
      </c>
      <c r="H24" s="1" t="s">
        <v>69</v>
      </c>
    </row>
    <row r="25" spans="1:8" ht="12.75">
      <c r="A25" t="s">
        <v>65</v>
      </c>
      <c r="C25" s="27">
        <f>SUM(C22:C24)</f>
        <v>722260</v>
      </c>
      <c r="E25" t="s">
        <v>127</v>
      </c>
      <c r="G25" s="54">
        <v>0</v>
      </c>
      <c r="H25" s="1" t="s">
        <v>69</v>
      </c>
    </row>
    <row r="26" spans="5:8" ht="12.75">
      <c r="E26" t="s">
        <v>68</v>
      </c>
      <c r="G26" s="54">
        <v>0</v>
      </c>
      <c r="H26" s="1" t="s">
        <v>69</v>
      </c>
    </row>
    <row r="27" spans="5:9" ht="12.75">
      <c r="E27" t="s">
        <v>78</v>
      </c>
      <c r="G27" s="55">
        <v>8500</v>
      </c>
      <c r="H27" s="1" t="s">
        <v>69</v>
      </c>
      <c r="I27" s="15"/>
    </row>
    <row r="28" spans="5:7" ht="13.5" thickBot="1">
      <c r="E28" t="s">
        <v>65</v>
      </c>
      <c r="G28" s="56">
        <f>SUM(G22:G27)</f>
        <v>586460</v>
      </c>
    </row>
    <row r="29" spans="1:8" ht="13.5" thickBot="1">
      <c r="A29" s="3" t="s">
        <v>128</v>
      </c>
      <c r="B29" s="3"/>
      <c r="C29" s="3"/>
      <c r="D29" s="3"/>
      <c r="E29" s="3"/>
      <c r="F29" s="3"/>
      <c r="G29" s="57">
        <f>C25-G28</f>
        <v>135800</v>
      </c>
      <c r="H29" s="3"/>
    </row>
    <row r="30" ht="12.75">
      <c r="G30" s="6"/>
    </row>
    <row r="31" spans="3:6" ht="12.75">
      <c r="C31" s="65" t="s">
        <v>84</v>
      </c>
      <c r="D31" s="65"/>
      <c r="E31" s="65"/>
      <c r="F31" s="65"/>
    </row>
    <row r="32" spans="3:6" ht="12.75">
      <c r="C32" s="66" t="s">
        <v>129</v>
      </c>
      <c r="D32" s="66"/>
      <c r="E32" s="66"/>
      <c r="F32" s="66"/>
    </row>
    <row r="37" ht="12.75">
      <c r="A37" t="s">
        <v>130</v>
      </c>
    </row>
    <row r="38" spans="1:12" ht="12.75">
      <c r="A38" s="32" t="s">
        <v>85</v>
      </c>
      <c r="B38" s="33" t="s">
        <v>86</v>
      </c>
      <c r="C38" s="33" t="s">
        <v>87</v>
      </c>
      <c r="D38" s="33" t="s">
        <v>88</v>
      </c>
      <c r="E38" s="33" t="s">
        <v>89</v>
      </c>
      <c r="F38" s="33" t="s">
        <v>90</v>
      </c>
      <c r="G38" s="33" t="s">
        <v>91</v>
      </c>
      <c r="H38" s="33" t="s">
        <v>92</v>
      </c>
      <c r="I38" s="33" t="s">
        <v>93</v>
      </c>
      <c r="J38" s="33" t="s">
        <v>94</v>
      </c>
      <c r="K38" s="33" t="s">
        <v>95</v>
      </c>
      <c r="L38" s="34" t="s">
        <v>96</v>
      </c>
    </row>
    <row r="39" spans="1:12" ht="12.75">
      <c r="A39" s="4" t="s">
        <v>49</v>
      </c>
      <c r="B39" s="35">
        <f>$E3*HRSW!$B7</f>
        <v>0</v>
      </c>
      <c r="C39" s="35">
        <f>$E3*HRSW!$B8</f>
        <v>0</v>
      </c>
      <c r="D39" s="35">
        <f>$E3*HRSW!$B9</f>
        <v>0</v>
      </c>
      <c r="E39" s="35">
        <f>$E3*HRSW!$B10</f>
        <v>0</v>
      </c>
      <c r="F39" s="35">
        <f>$E3*HRSW!$B11</f>
        <v>0</v>
      </c>
      <c r="G39" s="35">
        <f>$E3*HRSW!$B12</f>
        <v>0</v>
      </c>
      <c r="H39" s="35">
        <f>$E3*HRSW!$B13</f>
        <v>0</v>
      </c>
      <c r="I39" s="35">
        <f>$E3*HRSW!$B14</f>
        <v>0</v>
      </c>
      <c r="J39" s="35">
        <f>$E3*HRSW!$B15</f>
        <v>0</v>
      </c>
      <c r="K39" s="35">
        <f>$E3*HRSW!$B16</f>
        <v>0</v>
      </c>
      <c r="L39" s="36">
        <f>$E3*HRSW!$B17</f>
        <v>0</v>
      </c>
    </row>
    <row r="40" spans="1:12" ht="12.75">
      <c r="A40" s="4" t="s">
        <v>50</v>
      </c>
      <c r="B40" s="25">
        <f>$E4*Durum!$B7</f>
        <v>0</v>
      </c>
      <c r="C40" s="25">
        <f>$E4*Durum!$B8</f>
        <v>0</v>
      </c>
      <c r="D40" s="25">
        <f>$E4*Durum!$B9</f>
        <v>0</v>
      </c>
      <c r="E40" s="25">
        <f>$E4*Durum!$B10</f>
        <v>0</v>
      </c>
      <c r="F40" s="25">
        <f>$E4*Durum!$B11</f>
        <v>0</v>
      </c>
      <c r="G40" s="25">
        <f>$E4*Durum!$B12</f>
        <v>0</v>
      </c>
      <c r="H40" s="25">
        <f>$E4*Durum!$B13</f>
        <v>0</v>
      </c>
      <c r="I40" s="25">
        <f>$E4*Durum!$B14</f>
        <v>0</v>
      </c>
      <c r="J40" s="25">
        <f>$E4*Durum!$B15</f>
        <v>0</v>
      </c>
      <c r="K40" s="25">
        <f>$E4*Durum!$B16</f>
        <v>0</v>
      </c>
      <c r="L40" s="37">
        <f>$E4*Durum!$B17</f>
        <v>0</v>
      </c>
    </row>
    <row r="41" spans="1:12" ht="12.75">
      <c r="A41" s="4" t="s">
        <v>51</v>
      </c>
      <c r="B41" s="25">
        <f>$E5*Barley!$B7</f>
        <v>0</v>
      </c>
      <c r="C41" s="25">
        <f>$E5*Barley!$B8</f>
        <v>0</v>
      </c>
      <c r="D41" s="25">
        <f>$E5*Barley!$B9</f>
        <v>0</v>
      </c>
      <c r="E41" s="25">
        <f>$E5*Barley!$B10</f>
        <v>0</v>
      </c>
      <c r="F41" s="25">
        <f>$E5*Barley!$B11</f>
        <v>0</v>
      </c>
      <c r="G41" s="25">
        <f>$E5*Barley!$B12</f>
        <v>0</v>
      </c>
      <c r="H41" s="25">
        <f>$E5*Barley!$B13</f>
        <v>0</v>
      </c>
      <c r="I41" s="25">
        <f>$E5*Barley!$B14</f>
        <v>0</v>
      </c>
      <c r="J41" s="25">
        <f>$E5*Barley!$B15</f>
        <v>0</v>
      </c>
      <c r="K41" s="25">
        <f>$E5*Barley!$B16</f>
        <v>0</v>
      </c>
      <c r="L41" s="37">
        <f>$E5*Barley!$B17</f>
        <v>0</v>
      </c>
    </row>
    <row r="42" spans="1:12" ht="12.75">
      <c r="A42" s="4" t="s">
        <v>26</v>
      </c>
      <c r="B42" s="25">
        <f>$E6*Corn!$B7</f>
        <v>68340</v>
      </c>
      <c r="C42" s="25">
        <f>$E6*Corn!$B8</f>
        <v>20000</v>
      </c>
      <c r="D42" s="25">
        <f>$E6*Corn!$B9</f>
        <v>0</v>
      </c>
      <c r="E42" s="25">
        <f>$E6*Corn!$B10</f>
        <v>0</v>
      </c>
      <c r="F42" s="25">
        <f>$E6*Corn!$B11</f>
        <v>111660</v>
      </c>
      <c r="G42" s="25">
        <f>$E6*Corn!$B12</f>
        <v>26600</v>
      </c>
      <c r="H42" s="25">
        <f>$E6*Corn!$B13</f>
        <v>18370</v>
      </c>
      <c r="I42" s="25">
        <f>$E6*Corn!$B14</f>
        <v>18600</v>
      </c>
      <c r="J42" s="25">
        <f>$E6*Corn!$B15</f>
        <v>24000</v>
      </c>
      <c r="K42" s="25">
        <f>$E6*Corn!$B16</f>
        <v>1500</v>
      </c>
      <c r="L42" s="37">
        <f>$E6*Corn!$B17</f>
        <v>7950</v>
      </c>
    </row>
    <row r="43" spans="1:12" ht="12.75">
      <c r="A43" s="4" t="s">
        <v>25</v>
      </c>
      <c r="B43" s="25">
        <f>$E7*Soyb!$B7</f>
        <v>46560</v>
      </c>
      <c r="C43" s="25">
        <f>$E7*Soyb!$B8</f>
        <v>20000</v>
      </c>
      <c r="D43" s="25">
        <f>$E7*Soyb!$B9</f>
        <v>0</v>
      </c>
      <c r="E43" s="25">
        <f>$E7*Soyb!$B10</f>
        <v>8000</v>
      </c>
      <c r="F43" s="25">
        <f>$E7*Soyb!$B11</f>
        <v>4380</v>
      </c>
      <c r="G43" s="25">
        <f>$E7*Soyb!$B12</f>
        <v>11800</v>
      </c>
      <c r="H43" s="25">
        <f>$E7*Soyb!$B13</f>
        <v>10570</v>
      </c>
      <c r="I43" s="25">
        <f>$E7*Soyb!$B14</f>
        <v>13220</v>
      </c>
      <c r="J43" s="25">
        <f>$E7*Soyb!$B15</f>
        <v>0</v>
      </c>
      <c r="K43" s="25">
        <f>$E7*Soyb!$B16</f>
        <v>6000</v>
      </c>
      <c r="L43" s="37">
        <f>$E7*Soyb!$B17</f>
        <v>3310</v>
      </c>
    </row>
    <row r="44" spans="1:12" ht="12.75">
      <c r="A44" s="4" t="s">
        <v>80</v>
      </c>
      <c r="B44" s="25">
        <f>$E8*Drybean!$B7</f>
        <v>0</v>
      </c>
      <c r="C44" s="25">
        <f>$E8*Drybean!$B8</f>
        <v>0</v>
      </c>
      <c r="D44" s="25">
        <f>$E8*Drybean!$B9</f>
        <v>0</v>
      </c>
      <c r="E44" s="25">
        <f>$E8*Drybean!$B10</f>
        <v>0</v>
      </c>
      <c r="F44" s="25">
        <f>$E8*Drybean!$B11</f>
        <v>0</v>
      </c>
      <c r="G44" s="25">
        <f>$E8*Drybean!$B12</f>
        <v>0</v>
      </c>
      <c r="H44" s="25">
        <f>$E8*Drybean!$B13</f>
        <v>0</v>
      </c>
      <c r="I44" s="25">
        <f>$E8*Drybean!$B14</f>
        <v>0</v>
      </c>
      <c r="J44" s="25">
        <f>$E8*Drybean!$B15</f>
        <v>0</v>
      </c>
      <c r="K44" s="25">
        <f>$E8*Drybean!$B16</f>
        <v>0</v>
      </c>
      <c r="L44" s="37">
        <f>$E8*Drybean!$B17</f>
        <v>0</v>
      </c>
    </row>
    <row r="45" spans="1:12" ht="12.75">
      <c r="A45" s="4" t="s">
        <v>52</v>
      </c>
      <c r="B45" s="25">
        <f>$E9*Oil_SF!$B7</f>
        <v>0</v>
      </c>
      <c r="C45" s="25">
        <f>$E9*Oil_SF!$B8</f>
        <v>0</v>
      </c>
      <c r="D45" s="25">
        <f>$E9*Oil_SF!$B9</f>
        <v>0</v>
      </c>
      <c r="E45" s="25">
        <f>$E9*Oil_SF!$B10</f>
        <v>0</v>
      </c>
      <c r="F45" s="25">
        <f>$E9*Oil_SF!$B11</f>
        <v>0</v>
      </c>
      <c r="G45" s="25">
        <f>$E9*Oil_SF!$B12</f>
        <v>0</v>
      </c>
      <c r="H45" s="25">
        <f>$E9*Oil_SF!$B13</f>
        <v>0</v>
      </c>
      <c r="I45" s="25">
        <f>$E9*Oil_SF!$B14</f>
        <v>0</v>
      </c>
      <c r="J45" s="25">
        <f>$E9*Oil_SF!$B15</f>
        <v>0</v>
      </c>
      <c r="K45" s="25">
        <f>$E9*Oil_SF!$B16</f>
        <v>0</v>
      </c>
      <c r="L45" s="37">
        <f>$E9*Oil_SF!$B17</f>
        <v>0</v>
      </c>
    </row>
    <row r="46" spans="1:12" ht="12.75">
      <c r="A46" s="4" t="s">
        <v>53</v>
      </c>
      <c r="B46" s="25">
        <f>$E10*Conf_SF!$B7</f>
        <v>0</v>
      </c>
      <c r="C46" s="25">
        <f>$E10*Conf_SF!$B8</f>
        <v>0</v>
      </c>
      <c r="D46" s="25">
        <f>$E10*Conf_SF!$B9</f>
        <v>0</v>
      </c>
      <c r="E46" s="25">
        <f>$E10*Conf_SF!$B10</f>
        <v>0</v>
      </c>
      <c r="F46" s="25">
        <f>$E10*Conf_SF!$B11</f>
        <v>0</v>
      </c>
      <c r="G46" s="25">
        <f>$E10*Conf_SF!$B12</f>
        <v>0</v>
      </c>
      <c r="H46" s="25">
        <f>$E10*Conf_SF!$B13</f>
        <v>0</v>
      </c>
      <c r="I46" s="25">
        <f>$E10*Conf_SF!$B14</f>
        <v>0</v>
      </c>
      <c r="J46" s="25">
        <f>$E10*Conf_SF!$B15</f>
        <v>0</v>
      </c>
      <c r="K46" s="25">
        <f>$E10*Conf_SF!$B16</f>
        <v>0</v>
      </c>
      <c r="L46" s="37">
        <f>$E10*Conf_SF!$B17</f>
        <v>0</v>
      </c>
    </row>
    <row r="47" spans="1:12" ht="12.75">
      <c r="A47" s="4" t="s">
        <v>54</v>
      </c>
      <c r="B47" s="25">
        <f>$E11*Canola!$B7</f>
        <v>0</v>
      </c>
      <c r="C47" s="25">
        <f>$E11*Canola!$B8</f>
        <v>0</v>
      </c>
      <c r="D47" s="25">
        <f>$E11*Canola!$B9</f>
        <v>0</v>
      </c>
      <c r="E47" s="25">
        <f>$E11*Canola!$B10</f>
        <v>0</v>
      </c>
      <c r="F47" s="25">
        <f>$E11*Canola!$B11</f>
        <v>0</v>
      </c>
      <c r="G47" s="25">
        <f>$E11*Canola!$B12</f>
        <v>0</v>
      </c>
      <c r="H47" s="25">
        <f>$E11*Canola!$B13</f>
        <v>0</v>
      </c>
      <c r="I47" s="25">
        <f>$E11*Canola!$B14</f>
        <v>0</v>
      </c>
      <c r="J47" s="25">
        <f>$E11*Canola!$B15</f>
        <v>0</v>
      </c>
      <c r="K47" s="25">
        <f>$E11*Canola!$B16</f>
        <v>0</v>
      </c>
      <c r="L47" s="37">
        <f>$E11*Canola!$B17</f>
        <v>0</v>
      </c>
    </row>
    <row r="48" spans="1:12" ht="12.75">
      <c r="A48" s="4" t="s">
        <v>55</v>
      </c>
      <c r="B48" s="25">
        <f>$E12*Flax!$B7</f>
        <v>0</v>
      </c>
      <c r="C48" s="25">
        <f>$E12*Flax!$B8</f>
        <v>0</v>
      </c>
      <c r="D48" s="25">
        <f>$E12*Flax!$B9</f>
        <v>0</v>
      </c>
      <c r="E48" s="25">
        <f>$E12*Flax!$B10</f>
        <v>0</v>
      </c>
      <c r="F48" s="25">
        <f>$E12*Flax!$B11</f>
        <v>0</v>
      </c>
      <c r="G48" s="25">
        <f>$E12*Flax!$B12</f>
        <v>0</v>
      </c>
      <c r="H48" s="25">
        <f>$E12*Flax!$B13</f>
        <v>0</v>
      </c>
      <c r="I48" s="25">
        <f>$E12*Flax!$B14</f>
        <v>0</v>
      </c>
      <c r="J48" s="25">
        <f>$E12*Flax!$B15</f>
        <v>0</v>
      </c>
      <c r="K48" s="25">
        <f>$E12*Flax!$B16</f>
        <v>0</v>
      </c>
      <c r="L48" s="37">
        <f>$E12*Flax!$B17</f>
        <v>0</v>
      </c>
    </row>
    <row r="49" spans="1:12" ht="12.75">
      <c r="A49" s="4" t="s">
        <v>56</v>
      </c>
      <c r="B49" s="25">
        <f>$E14*Oats!$B7</f>
        <v>0</v>
      </c>
      <c r="C49" s="25">
        <f>$E14*Oats!$B8</f>
        <v>0</v>
      </c>
      <c r="D49" s="25">
        <f>$E14*Oats!$B9</f>
        <v>0</v>
      </c>
      <c r="E49" s="25">
        <f>$E14*Oats!$B10</f>
        <v>0</v>
      </c>
      <c r="F49" s="25">
        <f>$E14*Oats!$B11</f>
        <v>0</v>
      </c>
      <c r="G49" s="25">
        <f>$E14*Oats!$B12</f>
        <v>0</v>
      </c>
      <c r="H49" s="25">
        <f>$E14*Oats!$B13</f>
        <v>0</v>
      </c>
      <c r="I49" s="25">
        <f>$E14*Oats!$B14</f>
        <v>0</v>
      </c>
      <c r="J49" s="25">
        <f>$E14*Oats!$B15</f>
        <v>0</v>
      </c>
      <c r="K49" s="25">
        <f>$E14*Oats!$B16</f>
        <v>0</v>
      </c>
      <c r="L49" s="37">
        <f>$E14*Oats!$B17</f>
        <v>0</v>
      </c>
    </row>
    <row r="50" spans="1:12" ht="12.75">
      <c r="A50" s="4" t="s">
        <v>98</v>
      </c>
      <c r="B50" s="38">
        <f>$E15*Buckwht!$B7</f>
        <v>0</v>
      </c>
      <c r="C50" s="25">
        <f>$E15*Buckwht!$B8</f>
        <v>0</v>
      </c>
      <c r="D50" s="25">
        <f>$E15*Buckwht!$B9</f>
        <v>0</v>
      </c>
      <c r="E50" s="25">
        <f>$E15*Buckwht!$B10</f>
        <v>0</v>
      </c>
      <c r="F50" s="25">
        <f>$E15*Buckwht!$B11</f>
        <v>0</v>
      </c>
      <c r="G50" s="25">
        <f>$E15*Buckwht!$B12</f>
        <v>0</v>
      </c>
      <c r="H50" s="25">
        <f>$E15*Buckwht!$B13</f>
        <v>0</v>
      </c>
      <c r="I50" s="25">
        <f>$E15*Buckwht!$B14</f>
        <v>0</v>
      </c>
      <c r="J50" s="25">
        <f>$E15*Buckwht!$B15</f>
        <v>0</v>
      </c>
      <c r="K50" s="25">
        <f>$E15*Buckwht!$B16</f>
        <v>0</v>
      </c>
      <c r="L50" s="37">
        <f>$E15*Buckwht!$B17</f>
        <v>0</v>
      </c>
    </row>
    <row r="51" spans="1:12" ht="12.75">
      <c r="A51" s="4" t="s">
        <v>57</v>
      </c>
      <c r="B51" s="38">
        <f>$E16*Millet!$B7</f>
        <v>0</v>
      </c>
      <c r="C51" s="38">
        <f>$E16*Millet!$B8</f>
        <v>0</v>
      </c>
      <c r="D51" s="38">
        <f>$E16*Millet!$B9</f>
        <v>0</v>
      </c>
      <c r="E51" s="38">
        <f>$E16*Millet!$B10</f>
        <v>0</v>
      </c>
      <c r="F51" s="38">
        <f>$E16*Millet!$B11</f>
        <v>0</v>
      </c>
      <c r="G51" s="38">
        <f>$E16*Millet!$B12</f>
        <v>0</v>
      </c>
      <c r="H51" s="38">
        <f>$E16*Millet!$B13</f>
        <v>0</v>
      </c>
      <c r="I51" s="38">
        <f>$E16*Millet!$B14</f>
        <v>0</v>
      </c>
      <c r="J51" s="38">
        <f>$E16*Millet!$B15</f>
        <v>0</v>
      </c>
      <c r="K51" s="38">
        <f>$E16*Millet!$B16</f>
        <v>0</v>
      </c>
      <c r="L51" s="39">
        <f>$E16*Millet!$B17</f>
        <v>0</v>
      </c>
    </row>
    <row r="52" spans="1:12" ht="12.75">
      <c r="A52" s="4" t="s">
        <v>58</v>
      </c>
      <c r="B52" s="38">
        <f>$E17*'Wint.Wht'!$B7</f>
        <v>0</v>
      </c>
      <c r="C52" s="38">
        <f>$E17*'Wint.Wht'!$B8</f>
        <v>0</v>
      </c>
      <c r="D52" s="38">
        <f>$E17*'Wint.Wht'!$B9</f>
        <v>0</v>
      </c>
      <c r="E52" s="38">
        <f>$E17*'Wint.Wht'!$B10</f>
        <v>0</v>
      </c>
      <c r="F52" s="38">
        <f>$E17*'Wint.Wht'!$B11</f>
        <v>0</v>
      </c>
      <c r="G52" s="38">
        <f>$E17*'Wint.Wht'!$B12</f>
        <v>0</v>
      </c>
      <c r="H52" s="38">
        <f>$E17*'Wint.Wht'!$B13</f>
        <v>0</v>
      </c>
      <c r="I52" s="38">
        <f>$E17*'Wint.Wht'!$B14</f>
        <v>0</v>
      </c>
      <c r="J52" s="38">
        <f>$E17*'Wint.Wht'!$B15</f>
        <v>0</v>
      </c>
      <c r="K52" s="38">
        <f>$E17*'Wint.Wht'!$B16</f>
        <v>0</v>
      </c>
      <c r="L52" s="39">
        <f>$E17*'Wint.Wht'!$B17</f>
        <v>0</v>
      </c>
    </row>
    <row r="53" spans="1:12" ht="12.75">
      <c r="A53" s="40" t="s">
        <v>76</v>
      </c>
      <c r="B53" s="26">
        <f aca="true" t="shared" si="4" ref="B53:L53">SUM(B39:B52)</f>
        <v>114900</v>
      </c>
      <c r="C53" s="26">
        <f t="shared" si="4"/>
        <v>40000</v>
      </c>
      <c r="D53" s="26">
        <f t="shared" si="4"/>
        <v>0</v>
      </c>
      <c r="E53" s="26">
        <f t="shared" si="4"/>
        <v>8000</v>
      </c>
      <c r="F53" s="26">
        <f t="shared" si="4"/>
        <v>116040</v>
      </c>
      <c r="G53" s="26">
        <f t="shared" si="4"/>
        <v>38400</v>
      </c>
      <c r="H53" s="26">
        <f t="shared" si="4"/>
        <v>28940</v>
      </c>
      <c r="I53" s="26">
        <f t="shared" si="4"/>
        <v>31820</v>
      </c>
      <c r="J53" s="26">
        <f t="shared" si="4"/>
        <v>24000</v>
      </c>
      <c r="K53" s="26">
        <f t="shared" si="4"/>
        <v>7500</v>
      </c>
      <c r="L53" s="41">
        <f t="shared" si="4"/>
        <v>11260</v>
      </c>
    </row>
    <row r="54" spans="1:12" ht="12.75">
      <c r="A54" s="40" t="s">
        <v>97</v>
      </c>
      <c r="B54" s="26"/>
      <c r="C54" s="41"/>
      <c r="D54" s="42">
        <f>SUM(B53:L53)</f>
        <v>420860</v>
      </c>
      <c r="E54" s="27"/>
      <c r="F54" s="27"/>
      <c r="G54" s="27"/>
      <c r="H54" s="27"/>
      <c r="I54" s="27"/>
      <c r="J54" s="27"/>
      <c r="K54" s="27"/>
      <c r="L54" s="27"/>
    </row>
  </sheetData>
  <sheetProtection sheet="1" objects="1" scenarios="1"/>
  <mergeCells count="3">
    <mergeCell ref="C20:E20"/>
    <mergeCell ref="C31:F31"/>
    <mergeCell ref="C32:F3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43</v>
      </c>
      <c r="C2" s="67"/>
      <c r="D2" s="67"/>
      <c r="E2" s="67"/>
      <c r="F2" s="67"/>
      <c r="G2" s="67"/>
    </row>
    <row r="3" spans="1:7" ht="12.75">
      <c r="A3" t="s">
        <v>82</v>
      </c>
      <c r="B3" s="12">
        <v>6.23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267.89000000000004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16.45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17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5.5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74.06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11.5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11.97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13.47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4.16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155.61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5.16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15.81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9.3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60.4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90.67</v>
      </c>
      <c r="C25" s="67"/>
      <c r="D25" s="67"/>
      <c r="E25" s="67"/>
      <c r="F25" s="67"/>
      <c r="G25" s="67"/>
    </row>
    <row r="26" spans="2:7" ht="12.75" customHeight="1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246.28000000000003</v>
      </c>
      <c r="C27" s="67"/>
      <c r="D27" s="67"/>
      <c r="E27" s="67"/>
      <c r="F27" s="67"/>
      <c r="G27" s="67"/>
    </row>
    <row r="28" spans="2:7" ht="12.75" customHeight="1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21.610000000000014</v>
      </c>
      <c r="C29" s="67"/>
      <c r="D29" s="67"/>
      <c r="E29" s="67"/>
      <c r="F29" s="67"/>
      <c r="G29" s="67"/>
    </row>
    <row r="30" spans="2:7" ht="12.75" customHeight="1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3.6188372093023258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2.108604651162791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5.727441860465117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34</v>
      </c>
      <c r="C2" s="67"/>
      <c r="D2" s="67"/>
      <c r="E2" s="67"/>
      <c r="F2" s="67"/>
      <c r="G2" s="67"/>
    </row>
    <row r="3" spans="1:7" ht="12.75">
      <c r="A3" t="s">
        <v>82</v>
      </c>
      <c r="B3" s="12">
        <v>7.67</v>
      </c>
      <c r="C3" s="67" t="s">
        <v>134</v>
      </c>
      <c r="D3" s="67"/>
      <c r="E3" s="67"/>
      <c r="F3" s="67"/>
      <c r="G3" s="67"/>
    </row>
    <row r="4" spans="1:7" ht="12.75">
      <c r="A4" t="s">
        <v>28</v>
      </c>
      <c r="B4" s="2">
        <f>B2*B3</f>
        <v>260.78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20.5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17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5.5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55.17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9.2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11.54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13.2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3.67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137.27999999999997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5.03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15.44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9.1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60.4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89.97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227.24999999999997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33.53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4.037647058823529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2.646176470588235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6.683823529411764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60</v>
      </c>
      <c r="C2" s="67"/>
      <c r="D2" s="67"/>
      <c r="E2" s="67"/>
      <c r="F2" s="67"/>
      <c r="G2" s="67"/>
    </row>
    <row r="3" spans="1:7" ht="12.75">
      <c r="A3" t="s">
        <v>82</v>
      </c>
      <c r="B3" s="12">
        <v>4.18</v>
      </c>
      <c r="C3" s="67" t="s">
        <v>135</v>
      </c>
      <c r="D3" s="67"/>
      <c r="E3" s="67"/>
      <c r="F3" s="67"/>
      <c r="G3" s="67"/>
    </row>
    <row r="4" spans="1:7" ht="12.75">
      <c r="A4" t="s">
        <v>28</v>
      </c>
      <c r="B4" s="2">
        <f>B2*B3</f>
        <v>250.79999999999998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15.2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14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1.5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61.65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5.5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13.57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14.59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3.51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131.01999999999998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5.67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17.45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10.49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60.4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94.00999999999999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225.02999999999997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25.77000000000001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2.1836666666666664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1.566833333333333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3.7504999999999997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120</v>
      </c>
      <c r="C2" s="67"/>
      <c r="D2" s="67"/>
      <c r="E2" s="67"/>
      <c r="F2" s="67"/>
      <c r="G2" s="67"/>
    </row>
    <row r="3" spans="1:7" ht="12.75">
      <c r="A3" t="s">
        <v>82</v>
      </c>
      <c r="B3" s="12">
        <v>3.44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412.8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68.34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20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111.66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26.6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18.37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18.6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24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1.5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7.95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297.02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7.48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25.74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15.01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60.4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108.63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405.65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7.150000000000034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2.4751666666666665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0.90525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3.3804166666666666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34</v>
      </c>
      <c r="C2" s="67"/>
      <c r="D2" s="67"/>
      <c r="E2" s="67"/>
      <c r="F2" s="67"/>
      <c r="G2" s="67"/>
    </row>
    <row r="3" spans="1:7" ht="12.75">
      <c r="A3" t="s">
        <v>82</v>
      </c>
      <c r="B3" s="12">
        <v>8.44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286.96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46.56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20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8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4.38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11.8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10.57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13.22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6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3.31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123.84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5.01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15.67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9.04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60.4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90.12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213.96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72.99999999999997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3.642352941176471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2.650588235294118</v>
      </c>
      <c r="C33" s="67"/>
      <c r="D33" s="67"/>
      <c r="E33" s="67"/>
      <c r="F33" s="67"/>
      <c r="G33" s="67"/>
    </row>
    <row r="34" spans="1:7" ht="12.75">
      <c r="A34" t="s">
        <v>27</v>
      </c>
      <c r="B34" s="2">
        <f>B27/B2</f>
        <v>6.292941176470588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1540</v>
      </c>
      <c r="C2" s="67"/>
      <c r="D2" s="67"/>
      <c r="E2" s="67"/>
      <c r="F2" s="67"/>
      <c r="G2" s="67"/>
    </row>
    <row r="3" spans="1:7" ht="12.75">
      <c r="A3" t="s">
        <v>30</v>
      </c>
      <c r="B3" s="12">
        <v>0.24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369.59999999999997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42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33.3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45.87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13.6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13.95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16.19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9.75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4.8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179.45999999999998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5.81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20.44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11.95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60.4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98.6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278.05999999999995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91.54000000000002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39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0.11653246753246752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0.06402597402597403</v>
      </c>
      <c r="C33" s="67"/>
      <c r="D33" s="67"/>
      <c r="E33" s="67"/>
      <c r="F33" s="67"/>
      <c r="G33" s="67"/>
    </row>
    <row r="34" spans="1:7" ht="12.75">
      <c r="A34" t="s">
        <v>27</v>
      </c>
      <c r="B34" s="13">
        <f>B27/B2</f>
        <v>0.18055844155844153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69" t="s">
        <v>31</v>
      </c>
      <c r="D1" s="69"/>
      <c r="E1" s="69"/>
      <c r="F1" s="69"/>
      <c r="G1" s="69"/>
    </row>
    <row r="2" spans="1:7" ht="12.75">
      <c r="A2" t="s">
        <v>29</v>
      </c>
      <c r="B2" s="9">
        <v>1490</v>
      </c>
      <c r="C2" s="67"/>
      <c r="D2" s="67"/>
      <c r="E2" s="67"/>
      <c r="F2" s="67"/>
      <c r="G2" s="67"/>
    </row>
    <row r="3" spans="1:7" ht="12.75">
      <c r="A3" t="s">
        <v>82</v>
      </c>
      <c r="B3" s="10">
        <v>0.16</v>
      </c>
      <c r="C3" s="67"/>
      <c r="D3" s="67"/>
      <c r="E3" s="67"/>
      <c r="F3" s="67"/>
      <c r="G3" s="67"/>
    </row>
    <row r="4" spans="1:7" ht="12.75">
      <c r="A4" t="s">
        <v>28</v>
      </c>
      <c r="B4" s="2">
        <f>B2*B3</f>
        <v>238.4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23.54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22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6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46.97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10.3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13.82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14.46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2.98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7.25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4.05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151.37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5.97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19.43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11.88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60.4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97.68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249.05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33</v>
      </c>
      <c r="B29" s="2">
        <f>B4-B27</f>
        <v>-10.650000000000006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39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0.10159060402684564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0.06555704697986578</v>
      </c>
      <c r="C33" s="67"/>
      <c r="D33" s="67"/>
      <c r="E33" s="67"/>
      <c r="F33" s="67"/>
      <c r="G33" s="67"/>
    </row>
    <row r="34" spans="1:7" ht="12.75">
      <c r="A34" t="s">
        <v>27</v>
      </c>
      <c r="B34" s="13">
        <f>B27/B2</f>
        <v>0.16714765100671142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2006-12-22T21:20:02Z</cp:lastPrinted>
  <dcterms:created xsi:type="dcterms:W3CDTF">2005-01-10T15:34:54Z</dcterms:created>
  <dcterms:modified xsi:type="dcterms:W3CDTF">2008-12-22T20:54:24Z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