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<sst xmlns="http://schemas.openxmlformats.org/spreadsheetml/2006/main" count="679" uniqueCount="158">
  <si>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</si>
  <si>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</si>
  <si>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</si>
  <si>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</si>
  <si>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</si>
  <si>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</si>
  <si>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</si>
  <si>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</si>
  <si>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</si>
  <si>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</si>
  <si>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</si>
  <si>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</si>
  <si>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</si>
  <si>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</si>
  <si>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</si>
  <si>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</si>
  <si>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</si>
  <si>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</si>
  <si>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</si>
  <si>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</si>
  <si>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</si>
  <si>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</si>
  <si>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</si>
  <si>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</si>
  <si>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</si>
  <si>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</si>
  <si>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</si>
  <si>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</si>
  <si>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</si>
  <si>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</si>
  <si>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</si>
  <si>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</si>
  <si>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</si>
  <si>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</si>
  <si>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</si>
  <si>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</si>
  <si>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</si>
  <si>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</si>
  <si>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</si>
  <si>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</si>
  <si>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</si>
  <si>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</si>
  <si>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</si>
  <si>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</si>
  <si>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</si>
  <si>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</si>
  <si>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</si>
  <si>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</si>
  <si>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</si>
  <si>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</si>
  <si>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</si>
  <si>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</si>
  <si>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</si>
  <si>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</si>
  <si>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</si>
  <si>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</si>
  <si>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</si>
  <si>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</si>
  <si>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</si>
  <si>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</si>
  <si>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</si>
  <si>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</si>
  <si>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</si>
  <si>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</si>
  <si>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</si>
  <si>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</si>
  <si>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</si>
  <si>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</si>
  <si>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</si>
  <si>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</si>
  <si>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</si>
  <si>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</si>
  <si>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</si>
  <si>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</si>
  <si>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</si>
  <si>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</si>
  <si>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</si>
  <si>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</si>
  <si>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</si>
  <si>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</si>
  <si>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</si>
  <si>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</si>
  <si>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</si>
  <si>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</si>
  <si>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</si>
  <si>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</si>
  <si>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</si>
  <si>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</si>
  <si>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</si>
  <si>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</si>
  <si>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</si>
  <si>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</si>
  <si>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</si>
  <si>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</si>
  <si>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</si>
  <si>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</si>
  <si>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</si>
  <si>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</si>
  <si>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</si>
  <si>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</si>
  <si>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</si>
  <si>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</si>
  <si>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</si>
  <si>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</si>
  <si>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</si>
  <si>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</si>
  <si>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</si>
  <si>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</si>
  <si>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</si>
  <si>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</si>
  <si>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</si>
  <si>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</si>
  <si>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</si>
  <si>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</si>
  <si>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</si>
  <si>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</si>
  <si>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</si>
  <si>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</si>
  <si>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</si>
  <si>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</si>
  <si>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</si>
  <si>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</si>
  <si>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</si>
  <si>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</si>
  <si>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</si>
  <si>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</si>
  <si>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</si>
  <si>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</si>
  <si>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</si>
  <si>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</si>
  <si>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</si>
  <si>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</si>
  <si>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</si>
  <si>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</si>
  <si>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</si>
  <si>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</si>
  <si>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</si>
  <si>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</si>
  <si>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</si>
  <si>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</si>
  <si>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</si>
  <si>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</si>
  <si>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</si>
  <si>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</si>
  <si>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</si>
  <si>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</si>
  <si>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</si>
  <si>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</si>
  <si>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</si>
  <si>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</si>
  <si>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</si>
  <si>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Food quality price</t>
  </si>
  <si>
    <t>Name:</t>
  </si>
  <si>
    <t>Includes seed treatment for wireworn &amp; flea beetle</t>
  </si>
  <si>
    <t>North Dakota 2012 Projected Crop Budgets - South Central</t>
  </si>
  <si>
    <t>Malt price, feed quality occurs 45%, price est. is $4.14</t>
  </si>
  <si>
    <t xml:space="preserve">Fungicide for white mold would cost about $18 </t>
  </si>
  <si>
    <t>Crop insurance is not available in this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</si>
</sst>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154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4" t="s">
        <v>139</v>
      </c>
      <c r="C33" s="75"/>
      <c r="D33" s="75"/>
      <c r="E33" s="75"/>
      <c r="F33" s="75"/>
      <c r="G33" s="75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1370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0.348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476.76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41.4</v>
      </c>
      <c r="C7" s="87" t="s">
        <v>153</v>
      </c>
      <c r="D7" s="84"/>
      <c r="E7" s="84"/>
      <c r="F7" s="84"/>
      <c r="G7" s="84"/>
    </row>
    <row r="8" spans="1:7" ht="12.75">
      <c r="A8" s="1" t="s">
        <v>9</v>
      </c>
      <c r="B8" s="11">
        <v>30.2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14</v>
      </c>
      <c r="C10" s="84" t="s">
        <v>149</v>
      </c>
      <c r="D10" s="84"/>
      <c r="E10" s="84"/>
      <c r="F10" s="84"/>
      <c r="G10" s="84"/>
    </row>
    <row r="11" spans="1:7" ht="12.75">
      <c r="A11" s="1" t="s">
        <v>12</v>
      </c>
      <c r="B11" s="11">
        <v>42.16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23.1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15.9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13.27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2.74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20.5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4.67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207.94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6.46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10.18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78.14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286.08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190.68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0.15178102189781023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0.057036496350364965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0.20881751824817518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1370</v>
      </c>
      <c r="C2" s="84"/>
      <c r="D2" s="84"/>
      <c r="E2" s="84"/>
      <c r="F2" s="84"/>
      <c r="G2" s="84"/>
    </row>
    <row r="3" spans="1:7" ht="12.75">
      <c r="A3" t="s">
        <v>89</v>
      </c>
      <c r="B3" s="12">
        <v>0.211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289.07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45.5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 t="s">
        <v>150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72.16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23.1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14.21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14.37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4.46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198.3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6.13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16.8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9.63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76.66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274.96000000000004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14.109999999999957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0.14474452554744527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0.055956204379562044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0.20070072992700733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18</v>
      </c>
      <c r="C2" s="84"/>
      <c r="D2" s="84"/>
      <c r="E2" s="84"/>
      <c r="F2" s="84"/>
      <c r="G2" s="84"/>
    </row>
    <row r="3" spans="1:7" ht="12.75">
      <c r="A3" t="s">
        <v>89</v>
      </c>
      <c r="B3" s="10">
        <v>13.16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236.88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12.6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22.5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27.96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10.4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14.54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14.83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106.73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6.22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17.08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10.16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77.56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184.29000000000002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52.589999999999975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5.929444444444445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4.308888888888889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10.238333333333335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34</v>
      </c>
      <c r="C2" s="84"/>
      <c r="D2" s="84"/>
      <c r="E2" s="84"/>
      <c r="F2" s="84"/>
      <c r="G2" s="84"/>
    </row>
    <row r="3" spans="1:7" ht="12.75">
      <c r="A3" t="s">
        <v>89</v>
      </c>
      <c r="B3" s="12">
        <v>8.1</v>
      </c>
      <c r="C3" s="84" t="s">
        <v>151</v>
      </c>
      <c r="D3" s="84"/>
      <c r="E3" s="84"/>
      <c r="F3" s="84"/>
      <c r="G3" s="84"/>
    </row>
    <row r="4" spans="1:7" ht="12.75">
      <c r="A4" t="s">
        <v>28</v>
      </c>
      <c r="B4" s="2">
        <f>B2*B3</f>
        <v>275.4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40.5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30.5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1.5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11.07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8.6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15.75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9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3.05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135.47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18.45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10.14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79.05000000000001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214.52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60.87999999999997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3.9844117647058823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2.325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6.3094117647058825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60</v>
      </c>
      <c r="C2" s="84"/>
      <c r="D2" s="84"/>
      <c r="E2" s="84"/>
      <c r="F2" s="84"/>
      <c r="G2" s="84"/>
    </row>
    <row r="3" spans="1:7" ht="12.75">
      <c r="A3" t="s">
        <v>89</v>
      </c>
      <c r="B3" s="12">
        <v>3.1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186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8.25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51.53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16.65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15.58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2.79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124.30000000000001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6.82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10.87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80.28999999999999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204.59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-18.590000000000003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2.0716666666666668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1.3381666666666665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3.4098333333333333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900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0.348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313.2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19.2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35.38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 t="s">
        <v>157</v>
      </c>
      <c r="D12" s="84"/>
      <c r="E12" s="84"/>
      <c r="F12" s="84"/>
      <c r="G12" s="84"/>
    </row>
    <row r="13" spans="1:7" ht="12.75">
      <c r="A13" s="1" t="s">
        <v>13</v>
      </c>
      <c r="B13" s="11">
        <v>14.44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14.79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2.45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108.76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6.19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17.01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10.13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77.43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186.19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127.00999999999999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0.12084444444444445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0.08603333333333334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0.20687777777777777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900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0.283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254.7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32.5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14.5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19.48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16.8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13.94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14.27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115.58999999999999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9.54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76.28999999999999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191.88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62.81999999999999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0.12843333333333332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0.08476666666666666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0.2132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1500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0.125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187.5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6.5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28.01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0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15.14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15.04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1.82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81.00999999999999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6.39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17.49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10.37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78.35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159.35999999999999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28.140000000000015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0.05400666666666666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0.05223333333333333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0.10623999999999999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46</v>
      </c>
      <c r="C2" s="84"/>
      <c r="D2" s="84"/>
      <c r="E2" s="84"/>
      <c r="F2" s="84"/>
      <c r="G2" s="84"/>
    </row>
    <row r="3" spans="1:7" ht="12.75">
      <c r="A3" t="s">
        <v>90</v>
      </c>
      <c r="B3" s="12">
        <v>6.14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282.44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10.5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18.5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83.22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13.64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13.75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3.84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170.95000000000002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15.66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8.78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74.6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245.55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36.889999999999986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3.7163043478260875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1.6217391304347826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5.33804347826087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41</v>
      </c>
      <c r="C2" s="84"/>
      <c r="D2" s="84"/>
      <c r="E2" s="84"/>
      <c r="F2" s="84"/>
      <c r="G2" s="84"/>
    </row>
    <row r="3" spans="1:7" ht="12.75">
      <c r="A3" t="s">
        <v>30</v>
      </c>
      <c r="B3" s="12">
        <v>6.98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286.18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3.5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72.03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7.8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13.58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13.58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2.95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131.33999999999997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15.65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8.91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74.72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206.05999999999997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80.12000000000003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3.2034146341463408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1.822439024390244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5.025853658536585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67</v>
      </c>
      <c r="C1" s="47" t="s">
        <v>69</v>
      </c>
      <c r="D1" s="47" t="s">
        <v>128</v>
      </c>
      <c r="E1" s="69" t="s">
        <v>77</v>
      </c>
      <c r="F1" s="47" t="s">
        <v>81</v>
      </c>
      <c r="G1" s="47" t="s">
        <v>82</v>
      </c>
      <c r="H1" s="48" t="s">
        <v>72</v>
      </c>
    </row>
    <row r="2" spans="1:8" ht="12.75">
      <c r="A2" s="49" t="s">
        <v>66</v>
      </c>
      <c r="B2" s="15" t="s">
        <v>68</v>
      </c>
      <c r="C2" s="15" t="s">
        <v>70</v>
      </c>
      <c r="D2" s="42" t="s">
        <v>129</v>
      </c>
      <c r="E2" s="70" t="s">
        <v>78</v>
      </c>
      <c r="F2" s="15" t="s">
        <v>78</v>
      </c>
      <c r="G2" s="15" t="s">
        <v>78</v>
      </c>
      <c r="H2" s="50" t="s">
        <v>71</v>
      </c>
    </row>
    <row r="3" spans="1:8" ht="12.75">
      <c r="A3" s="51" t="s">
        <v>52</v>
      </c>
      <c r="B3" s="41">
        <f>HRSW!B4</f>
        <v>259.7</v>
      </c>
      <c r="C3" s="41">
        <f>HRSW!B18</f>
        <v>154.47</v>
      </c>
      <c r="D3" s="16">
        <f>B3-C3</f>
        <v>105.22999999999999</v>
      </c>
      <c r="E3" s="18">
        <v>800</v>
      </c>
      <c r="F3" s="19">
        <f aca="true" t="shared" si="0" ref="F3:F19">B3*E3</f>
        <v>207760</v>
      </c>
      <c r="G3" s="19">
        <f aca="true" t="shared" si="1" ref="G3:G19">E3*C3</f>
        <v>123576</v>
      </c>
      <c r="H3" s="29">
        <f>F3-G3</f>
        <v>84184</v>
      </c>
    </row>
    <row r="4" spans="1:8" ht="12.75">
      <c r="A4" s="51" t="s">
        <v>53</v>
      </c>
      <c r="B4" s="41">
        <f>Durum!B4</f>
        <v>298.54999999999995</v>
      </c>
      <c r="C4" s="41">
        <f>Durum!B18</f>
        <v>158.53</v>
      </c>
      <c r="D4" s="16">
        <f aca="true" t="shared" si="2" ref="D4:D19">B4-C4</f>
        <v>140.01999999999995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54</v>
      </c>
      <c r="B5" s="41">
        <f>Barley!B4</f>
        <v>358.44</v>
      </c>
      <c r="C5" s="41">
        <f>Barley!B18</f>
        <v>157.37</v>
      </c>
      <c r="D5" s="16">
        <f t="shared" si="2"/>
        <v>201.07</v>
      </c>
      <c r="E5" s="18">
        <v>600</v>
      </c>
      <c r="F5" s="19">
        <f t="shared" si="0"/>
        <v>215064</v>
      </c>
      <c r="G5" s="19">
        <f t="shared" si="1"/>
        <v>94422</v>
      </c>
      <c r="H5" s="29">
        <f t="shared" si="3"/>
        <v>120642</v>
      </c>
    </row>
    <row r="6" spans="1:8" ht="12.75">
      <c r="A6" s="51" t="s">
        <v>26</v>
      </c>
      <c r="B6" s="41">
        <f>Corn!B4</f>
        <v>429.44</v>
      </c>
      <c r="C6" s="41">
        <f>Corn!B18</f>
        <v>258.63</v>
      </c>
      <c r="D6" s="16">
        <f t="shared" si="2"/>
        <v>170.81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51" t="s">
        <v>25</v>
      </c>
      <c r="B7" s="41">
        <f>Soyb!B4</f>
        <v>282.09999999999997</v>
      </c>
      <c r="C7" s="41">
        <f>Soyb!B18</f>
        <v>144.84</v>
      </c>
      <c r="D7" s="16">
        <f t="shared" si="2"/>
        <v>137.25999999999996</v>
      </c>
      <c r="E7" s="18">
        <v>600</v>
      </c>
      <c r="F7" s="19">
        <f t="shared" si="0"/>
        <v>169259.99999999997</v>
      </c>
      <c r="G7" s="19">
        <f t="shared" si="1"/>
        <v>86904</v>
      </c>
      <c r="H7" s="29">
        <f t="shared" si="3"/>
        <v>82355.99999999997</v>
      </c>
    </row>
    <row r="8" spans="1:8" ht="12.75">
      <c r="A8" s="51" t="s">
        <v>87</v>
      </c>
      <c r="B8" s="41">
        <f>Drybean!B4</f>
        <v>481</v>
      </c>
      <c r="C8" s="41">
        <f>Drybean!B18</f>
        <v>206.33</v>
      </c>
      <c r="D8" s="16">
        <f t="shared" si="2"/>
        <v>274.66999999999996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55</v>
      </c>
      <c r="B9" s="41">
        <f>Oil_SF!B4</f>
        <v>329.44</v>
      </c>
      <c r="C9" s="41">
        <f>Oil_SF!B18</f>
        <v>177.82</v>
      </c>
      <c r="D9" s="16">
        <f t="shared" si="2"/>
        <v>151.62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56</v>
      </c>
      <c r="B10" s="41">
        <f>Conf_SF!B4</f>
        <v>476.76</v>
      </c>
      <c r="C10" s="41">
        <f>Conf_SF!B18</f>
        <v>207.94</v>
      </c>
      <c r="D10" s="16">
        <f t="shared" si="2"/>
        <v>268.82</v>
      </c>
      <c r="E10" s="18">
        <v>200</v>
      </c>
      <c r="F10" s="19">
        <f t="shared" si="0"/>
        <v>95352</v>
      </c>
      <c r="G10" s="19">
        <f t="shared" si="1"/>
        <v>41588</v>
      </c>
      <c r="H10" s="29">
        <f t="shared" si="3"/>
        <v>53764</v>
      </c>
    </row>
    <row r="11" spans="1:8" ht="12.75">
      <c r="A11" s="51" t="s">
        <v>57</v>
      </c>
      <c r="B11" s="41">
        <f>Canola!B4</f>
        <v>289.07</v>
      </c>
      <c r="C11" s="41">
        <f>Canola!B18</f>
        <v>198.3</v>
      </c>
      <c r="D11" s="16">
        <f t="shared" si="2"/>
        <v>90.76999999999998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58</v>
      </c>
      <c r="B12" s="41">
        <f>Flax!B4</f>
        <v>236.88</v>
      </c>
      <c r="C12" s="41">
        <f>Flax!B18</f>
        <v>106.73</v>
      </c>
      <c r="D12" s="16">
        <f t="shared" si="2"/>
        <v>130.14999999999998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61</v>
      </c>
      <c r="B13" s="41">
        <f>Peas!B4</f>
        <v>275.4</v>
      </c>
      <c r="C13" s="41">
        <f>Peas!B18</f>
        <v>135.47</v>
      </c>
      <c r="D13" s="16">
        <f t="shared" si="2"/>
        <v>139.92999999999998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62</v>
      </c>
      <c r="B14" s="41">
        <f>Oats!B4</f>
        <v>186</v>
      </c>
      <c r="C14" s="41">
        <f>Oats!B18</f>
        <v>124.30000000000001</v>
      </c>
      <c r="D14" s="16">
        <f t="shared" si="2"/>
        <v>61.69999999999999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59</v>
      </c>
      <c r="B15" s="41">
        <f>Mustard!B4</f>
        <v>313.2</v>
      </c>
      <c r="C15" s="41">
        <f>Mustard!B18</f>
        <v>108.76</v>
      </c>
      <c r="D15" s="16">
        <f t="shared" si="2"/>
        <v>204.44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60</v>
      </c>
      <c r="B16" s="41">
        <f>Buckwht!B4</f>
        <v>254.7</v>
      </c>
      <c r="C16" s="41">
        <f>Buckwht!B18</f>
        <v>115.58999999999999</v>
      </c>
      <c r="D16" s="16">
        <f t="shared" si="2"/>
        <v>139.11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63</v>
      </c>
      <c r="B17" s="41">
        <f>Millet!B4</f>
        <v>187.5</v>
      </c>
      <c r="C17" s="41">
        <f>Millet!B18</f>
        <v>81.00999999999999</v>
      </c>
      <c r="D17" s="16">
        <f t="shared" si="2"/>
        <v>106.49000000000001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64</v>
      </c>
      <c r="B18" s="41">
        <f>'Wint.Wht'!B4</f>
        <v>282.44</v>
      </c>
      <c r="C18" s="41">
        <f>'Wint.Wht'!B18</f>
        <v>170.95000000000002</v>
      </c>
      <c r="D18" s="16">
        <f t="shared" si="2"/>
        <v>111.48999999999998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65</v>
      </c>
      <c r="B19" s="41">
        <f>Rye!B4</f>
        <v>286.18</v>
      </c>
      <c r="C19" s="41">
        <f>Rye!B18</f>
        <v>131.33999999999997</v>
      </c>
      <c r="D19" s="43">
        <f t="shared" si="2"/>
        <v>154.84000000000003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687436</v>
      </c>
      <c r="G20" s="20">
        <f>SUM(G3:G19)</f>
        <v>346490</v>
      </c>
      <c r="H20" s="33">
        <f>SUM(H3:H19)</f>
        <v>340946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7" t="s">
        <v>51</v>
      </c>
      <c r="D22" s="77"/>
      <c r="E22" s="77"/>
      <c r="F22" s="3"/>
      <c r="G22" s="3"/>
      <c r="H22" s="3"/>
    </row>
    <row r="23" spans="1:8" ht="12.75">
      <c r="A23" s="52" t="s">
        <v>79</v>
      </c>
      <c r="B23" s="53"/>
      <c r="C23" s="53"/>
      <c r="D23" s="54"/>
      <c r="E23" s="53" t="s">
        <v>80</v>
      </c>
      <c r="F23" s="53"/>
      <c r="G23" s="53"/>
      <c r="H23" s="55"/>
    </row>
    <row r="24" spans="1:8" ht="12.75">
      <c r="A24" s="51" t="s">
        <v>88</v>
      </c>
      <c r="B24" s="4"/>
      <c r="C24" s="19">
        <f>F20</f>
        <v>687436</v>
      </c>
      <c r="D24" s="4"/>
      <c r="E24" s="4" t="s">
        <v>74</v>
      </c>
      <c r="F24" s="4"/>
      <c r="G24" s="16">
        <f>G20</f>
        <v>346490</v>
      </c>
      <c r="H24" s="56"/>
    </row>
    <row r="25" spans="1:8" ht="12.75">
      <c r="A25" s="78" t="s">
        <v>84</v>
      </c>
      <c r="B25" s="79"/>
      <c r="C25" s="61">
        <v>14300</v>
      </c>
      <c r="D25" s="62" t="s">
        <v>76</v>
      </c>
      <c r="E25" s="79" t="s">
        <v>131</v>
      </c>
      <c r="F25" s="79"/>
      <c r="G25" s="61">
        <v>43600</v>
      </c>
      <c r="H25" s="63" t="s">
        <v>76</v>
      </c>
    </row>
    <row r="26" spans="1:11" ht="12.75">
      <c r="A26" s="80"/>
      <c r="B26" s="76"/>
      <c r="C26" s="61">
        <v>0</v>
      </c>
      <c r="D26" s="4"/>
      <c r="E26" s="79" t="s">
        <v>73</v>
      </c>
      <c r="F26" s="79"/>
      <c r="G26" s="61">
        <v>97020</v>
      </c>
      <c r="H26" s="58"/>
      <c r="K26" s="64"/>
    </row>
    <row r="27" spans="1:8" ht="12.75">
      <c r="A27" s="80"/>
      <c r="B27" s="76"/>
      <c r="C27" s="61">
        <v>0</v>
      </c>
      <c r="D27" s="4"/>
      <c r="E27" s="79" t="s">
        <v>132</v>
      </c>
      <c r="F27" s="79"/>
      <c r="G27" s="61">
        <v>0</v>
      </c>
      <c r="H27" s="58"/>
    </row>
    <row r="28" spans="1:8" ht="12.75">
      <c r="A28" s="80"/>
      <c r="B28" s="76"/>
      <c r="C28" s="61">
        <v>0</v>
      </c>
      <c r="D28" s="4"/>
      <c r="E28" s="79" t="s">
        <v>75</v>
      </c>
      <c r="F28" s="79"/>
      <c r="G28" s="61">
        <v>0</v>
      </c>
      <c r="H28" s="58"/>
    </row>
    <row r="29" spans="1:8" ht="12.75">
      <c r="A29" s="80"/>
      <c r="B29" s="76"/>
      <c r="C29" s="61">
        <v>0</v>
      </c>
      <c r="D29" s="4"/>
      <c r="E29" s="76"/>
      <c r="F29" s="76"/>
      <c r="G29" s="61">
        <v>0</v>
      </c>
      <c r="H29" s="58"/>
    </row>
    <row r="30" spans="1:8" ht="12.75">
      <c r="A30" s="80"/>
      <c r="B30" s="76"/>
      <c r="C30" s="61">
        <v>0</v>
      </c>
      <c r="D30" s="4"/>
      <c r="E30" s="76"/>
      <c r="F30" s="76"/>
      <c r="G30" s="61">
        <v>0</v>
      </c>
      <c r="H30" s="58"/>
    </row>
    <row r="31" spans="1:8" ht="12.75">
      <c r="A31" s="80" t="s">
        <v>86</v>
      </c>
      <c r="B31" s="76"/>
      <c r="C31" s="65">
        <v>0</v>
      </c>
      <c r="D31" s="57"/>
      <c r="E31" s="76" t="s">
        <v>85</v>
      </c>
      <c r="F31" s="76"/>
      <c r="G31" s="65">
        <v>12000</v>
      </c>
      <c r="H31" s="58"/>
    </row>
    <row r="32" spans="1:8" ht="12.75">
      <c r="A32" s="51" t="s">
        <v>72</v>
      </c>
      <c r="B32" s="4"/>
      <c r="C32" s="19">
        <f>SUM(C24:C31)</f>
        <v>701736</v>
      </c>
      <c r="D32" s="4"/>
      <c r="E32" s="4" t="s">
        <v>72</v>
      </c>
      <c r="F32" s="4"/>
      <c r="G32" s="27">
        <f>SUM(G24:G31)</f>
        <v>499110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202626</v>
      </c>
      <c r="H33" s="60"/>
    </row>
    <row r="34" ht="12.75">
      <c r="G34" s="6"/>
    </row>
    <row r="35" spans="1:8" ht="12.75">
      <c r="A35" s="71" t="s">
        <v>152</v>
      </c>
      <c r="B35" s="81"/>
      <c r="C35" s="81"/>
      <c r="D35" s="81"/>
      <c r="E35" s="81"/>
      <c r="F35" s="67" t="s">
        <v>142</v>
      </c>
      <c r="G35" s="82"/>
      <c r="H35" s="82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83" t="s">
        <v>143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2.7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1" t="s">
        <v>52</v>
      </c>
      <c r="B42" s="27">
        <f>$E3*HRSW!$B7</f>
        <v>15304</v>
      </c>
      <c r="C42" s="27">
        <f>$E3*HRSW!$B8</f>
        <v>17200</v>
      </c>
      <c r="D42" s="27">
        <f>$E3*HRSW!$B9</f>
        <v>4400</v>
      </c>
      <c r="E42" s="27">
        <f>$E3*HRSW!$B10</f>
        <v>0</v>
      </c>
      <c r="F42" s="27">
        <f>$E3*HRSW!$B11</f>
        <v>46888</v>
      </c>
      <c r="G42" s="27">
        <f>$E3*HRSW!$B12</f>
        <v>9600</v>
      </c>
      <c r="H42" s="27">
        <f>$E3*HRSW!$B13</f>
        <v>10944</v>
      </c>
      <c r="I42" s="27">
        <f>$E3*HRSW!$B14</f>
        <v>11264</v>
      </c>
      <c r="J42" s="27">
        <f>$E3*HRSW!$B15</f>
        <v>0</v>
      </c>
      <c r="K42" s="27">
        <f>$E3*HRSW!$B16</f>
        <v>5200</v>
      </c>
      <c r="L42" s="28">
        <f>$E3*HRSW!$B17</f>
        <v>2776</v>
      </c>
    </row>
    <row r="43" spans="1:12" ht="12.75">
      <c r="A43" s="51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54</v>
      </c>
      <c r="B44" s="19">
        <f>$E5*Barley!$B7</f>
        <v>10800</v>
      </c>
      <c r="C44" s="19">
        <f>$E5*Barley!$B8</f>
        <v>11700</v>
      </c>
      <c r="D44" s="19">
        <f>$E5*Barley!$B9</f>
        <v>3300</v>
      </c>
      <c r="E44" s="19">
        <f>$E5*Barley!$B10</f>
        <v>0</v>
      </c>
      <c r="F44" s="19">
        <f>$E5*Barley!$B11</f>
        <v>36318</v>
      </c>
      <c r="G44" s="19">
        <f>$E5*Barley!$B12</f>
        <v>7020</v>
      </c>
      <c r="H44" s="19">
        <f>$E5*Barley!$B13</f>
        <v>9930</v>
      </c>
      <c r="I44" s="19">
        <f>$E5*Barley!$B14</f>
        <v>9330</v>
      </c>
      <c r="J44" s="19">
        <f>$E5*Barley!$B15</f>
        <v>0</v>
      </c>
      <c r="K44" s="19">
        <f>$E5*Barley!$B16</f>
        <v>3900</v>
      </c>
      <c r="L44" s="29">
        <f>$E5*Barley!$B17</f>
        <v>2124</v>
      </c>
    </row>
    <row r="45" spans="1:12" ht="12.75">
      <c r="A45" s="51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29">
        <f>$E6*Corn!$B17</f>
        <v>0</v>
      </c>
    </row>
    <row r="46" spans="1:12" ht="12.75">
      <c r="A46" s="51" t="s">
        <v>25</v>
      </c>
      <c r="B46" s="19">
        <f>$E7*Soyb!$B7</f>
        <v>36222</v>
      </c>
      <c r="C46" s="19">
        <f>$E7*Soyb!$B8</f>
        <v>9000</v>
      </c>
      <c r="D46" s="19">
        <f>$E7*Soyb!$B9</f>
        <v>0</v>
      </c>
      <c r="E46" s="19">
        <f>$E7*Soyb!$B10</f>
        <v>4200</v>
      </c>
      <c r="F46" s="19">
        <f>$E7*Soyb!$B11</f>
        <v>3414.0000000000005</v>
      </c>
      <c r="G46" s="19">
        <f>$E7*Soyb!$B12</f>
        <v>11400</v>
      </c>
      <c r="H46" s="19">
        <f>$E7*Soyb!$B13</f>
        <v>8184</v>
      </c>
      <c r="I46" s="19">
        <f>$E7*Soyb!$B14</f>
        <v>8628</v>
      </c>
      <c r="J46" s="19">
        <f>$E7*Soyb!$B15</f>
        <v>0</v>
      </c>
      <c r="K46" s="19">
        <f>$E7*Soyb!$B16</f>
        <v>3900</v>
      </c>
      <c r="L46" s="29">
        <f>$E7*Soyb!$B17</f>
        <v>1955.9999999999998</v>
      </c>
    </row>
    <row r="47" spans="1:12" ht="12.75">
      <c r="A47" s="51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56</v>
      </c>
      <c r="B49" s="19">
        <f>$E10*Conf_SF!$B7</f>
        <v>8280</v>
      </c>
      <c r="C49" s="19">
        <f>$E10*Conf_SF!$B8</f>
        <v>6040</v>
      </c>
      <c r="D49" s="19">
        <f>$E10*Conf_SF!$B9</f>
        <v>0</v>
      </c>
      <c r="E49" s="19">
        <f>$E10*Conf_SF!$B10</f>
        <v>2800</v>
      </c>
      <c r="F49" s="19">
        <f>$E10*Conf_SF!$B11</f>
        <v>8432</v>
      </c>
      <c r="G49" s="19">
        <f>$E10*Conf_SF!$B12</f>
        <v>4620</v>
      </c>
      <c r="H49" s="19">
        <f>$E10*Conf_SF!$B13</f>
        <v>3180</v>
      </c>
      <c r="I49" s="19">
        <f>$E10*Conf_SF!$B14</f>
        <v>2654</v>
      </c>
      <c r="J49" s="19">
        <f>$E10*Conf_SF!$B15</f>
        <v>548</v>
      </c>
      <c r="K49" s="19">
        <f>$E10*Conf_SF!$B16</f>
        <v>4100</v>
      </c>
      <c r="L49" s="29">
        <f>$E10*Conf_SF!$B17</f>
        <v>934</v>
      </c>
    </row>
    <row r="50" spans="1:12" ht="12.75">
      <c r="A50" s="51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64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1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70606</v>
      </c>
      <c r="C59" s="20">
        <f t="shared" si="4"/>
        <v>43940</v>
      </c>
      <c r="D59" s="20">
        <f t="shared" si="4"/>
        <v>7700</v>
      </c>
      <c r="E59" s="20">
        <f t="shared" si="4"/>
        <v>7000</v>
      </c>
      <c r="F59" s="20">
        <f t="shared" si="4"/>
        <v>95052</v>
      </c>
      <c r="G59" s="20">
        <f t="shared" si="4"/>
        <v>32640</v>
      </c>
      <c r="H59" s="20">
        <f t="shared" si="4"/>
        <v>32238</v>
      </c>
      <c r="I59" s="20">
        <f t="shared" si="4"/>
        <v>31876</v>
      </c>
      <c r="J59" s="20">
        <f t="shared" si="4"/>
        <v>548</v>
      </c>
      <c r="K59" s="20">
        <f t="shared" si="4"/>
        <v>17100</v>
      </c>
      <c r="L59" s="33">
        <f t="shared" si="4"/>
        <v>7790</v>
      </c>
    </row>
    <row r="60" spans="1:12" ht="12.75">
      <c r="A60" s="32" t="s">
        <v>103</v>
      </c>
      <c r="B60" s="20"/>
      <c r="C60" s="33"/>
      <c r="D60" s="34">
        <f>SUM(B59:L59)</f>
        <v>346490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35</v>
      </c>
      <c r="C2" s="84"/>
      <c r="D2" s="84"/>
      <c r="E2" s="84"/>
      <c r="F2" s="84"/>
      <c r="G2" s="84"/>
    </row>
    <row r="3" spans="1:7" ht="12.75">
      <c r="A3" t="s">
        <v>89</v>
      </c>
      <c r="B3" s="12">
        <v>7.42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259.7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19.13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21.5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144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145</v>
      </c>
      <c r="D10" s="84"/>
      <c r="E10" s="84"/>
      <c r="F10" s="84"/>
      <c r="G10" s="84"/>
    </row>
    <row r="11" spans="1:7" ht="12.75">
      <c r="A11" s="1" t="s">
        <v>12</v>
      </c>
      <c r="B11" s="11">
        <v>58.61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13.68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14.08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3.47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154.47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15.93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9.16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75.26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229.73000000000002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29.96999999999997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4.413428571428572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2.1502857142857144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6.563714285714286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35</v>
      </c>
      <c r="C2" s="84"/>
      <c r="D2" s="84"/>
      <c r="E2" s="84"/>
      <c r="F2" s="84"/>
      <c r="G2" s="84"/>
    </row>
    <row r="3" spans="1:7" ht="12.75">
      <c r="A3" t="s">
        <v>89</v>
      </c>
      <c r="B3" s="12">
        <v>8.53</v>
      </c>
      <c r="C3" s="84" t="s">
        <v>134</v>
      </c>
      <c r="D3" s="84"/>
      <c r="E3" s="84"/>
      <c r="F3" s="84"/>
      <c r="G3" s="84"/>
    </row>
    <row r="4" spans="1:7" ht="12.75">
      <c r="A4" t="s">
        <v>28</v>
      </c>
      <c r="B4" s="2">
        <f>B2*B3</f>
        <v>298.54999999999995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21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21.5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144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145</v>
      </c>
      <c r="D10" s="84"/>
      <c r="E10" s="84"/>
      <c r="F10" s="84"/>
      <c r="G10" s="84"/>
    </row>
    <row r="11" spans="1:7" ht="12.75">
      <c r="A11" s="1" t="s">
        <v>12</v>
      </c>
      <c r="B11" s="11">
        <v>58.61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14.1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13.68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14.08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3.56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158.53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15.93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9.16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75.26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233.79000000000002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64.75999999999993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4.529428571428571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2.1502857142857144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6.679714285714287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58</v>
      </c>
      <c r="C2" s="84"/>
      <c r="D2" s="84"/>
      <c r="E2" s="84"/>
      <c r="F2" s="84"/>
      <c r="G2" s="84"/>
    </row>
    <row r="3" spans="1:7" ht="12.75">
      <c r="A3" t="s">
        <v>89</v>
      </c>
      <c r="B3" s="12">
        <v>6.18</v>
      </c>
      <c r="C3" s="84" t="s">
        <v>155</v>
      </c>
      <c r="D3" s="84"/>
      <c r="E3" s="84"/>
      <c r="F3" s="84"/>
      <c r="G3" s="84"/>
    </row>
    <row r="4" spans="1:7" ht="12.75">
      <c r="A4" t="s">
        <v>28</v>
      </c>
      <c r="B4" s="2">
        <f>B2*B3</f>
        <v>358.44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18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19.5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144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60.53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11.7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16.55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15.55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3.54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157.37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6.79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18.44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10.84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80.17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237.54000000000002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120.89999999999998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2.7132758620689654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1.382241379310345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4.09551724137931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88</v>
      </c>
      <c r="C2" s="84"/>
      <c r="D2" s="84"/>
      <c r="E2" s="84"/>
      <c r="F2" s="84"/>
      <c r="G2" s="84"/>
    </row>
    <row r="3" spans="1:7" ht="12.75">
      <c r="A3" t="s">
        <v>89</v>
      </c>
      <c r="B3" s="12">
        <v>4.88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429.44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61.9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80.07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34.7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20.94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16.11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17.6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5.81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258.63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7.79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23.9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13.4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89.19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347.82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81.62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2.9389772727272727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1.0135227272727272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3.9525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26</v>
      </c>
      <c r="C2" s="84"/>
      <c r="D2" s="84"/>
      <c r="E2" s="84"/>
      <c r="F2" s="84"/>
      <c r="G2" s="84"/>
    </row>
    <row r="3" spans="1:7" ht="12.75">
      <c r="A3" t="s">
        <v>89</v>
      </c>
      <c r="B3" s="12">
        <v>10.85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282.09999999999997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60.37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146</v>
      </c>
      <c r="D10" s="84"/>
      <c r="E10" s="84"/>
      <c r="F10" s="84"/>
      <c r="G10" s="84"/>
    </row>
    <row r="11" spans="1:7" ht="12.75">
      <c r="A11" s="1" t="s">
        <v>12</v>
      </c>
      <c r="B11" s="11">
        <v>5.69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13.64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14.38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144.84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6.04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16.51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9.34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75.99000000000001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220.83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61.26999999999995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5.570769230769231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2.922692307692308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8.493461538461538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0.37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481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46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42</v>
      </c>
      <c r="C8" s="84" t="s">
        <v>147</v>
      </c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 t="s">
        <v>156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39.87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25.5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19.86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16.96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11.5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4.64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206.33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6.87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21.37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12.22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84.56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290.89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190.11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0.15871538461538462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0.06504615384615385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0.22376153846153846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1420</v>
      </c>
      <c r="C2" s="84"/>
      <c r="D2" s="84"/>
      <c r="E2" s="84"/>
      <c r="F2" s="84"/>
      <c r="G2" s="84"/>
    </row>
    <row r="3" spans="1:7" ht="12.75">
      <c r="A3" t="s">
        <v>89</v>
      </c>
      <c r="B3" s="10">
        <v>0.232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329.44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29.7</v>
      </c>
      <c r="C7" s="87" t="s">
        <v>153</v>
      </c>
      <c r="D7" s="84"/>
      <c r="E7" s="84"/>
      <c r="F7" s="84"/>
      <c r="G7" s="84"/>
    </row>
    <row r="8" spans="1:7" ht="12.75">
      <c r="A8" s="1" t="s">
        <v>9</v>
      </c>
      <c r="B8" s="11">
        <v>28.2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148</v>
      </c>
      <c r="D10" s="84"/>
      <c r="E10" s="84"/>
      <c r="F10" s="84"/>
      <c r="G10" s="84"/>
    </row>
    <row r="11" spans="1:7" ht="12.75">
      <c r="A11" s="1" t="s">
        <v>12</v>
      </c>
      <c r="B11" s="11">
        <v>44.41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18.9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15.98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13.29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2.84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177.82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6.48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17.46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10.21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44.1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78.25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256.07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73.37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39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0.12522535211267605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0.055105633802816904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0.18033098591549296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2009-12-11T22:45:59Z</cp:lastPrinted>
  <dcterms:created xsi:type="dcterms:W3CDTF">2005-01-10T15:34:54Z</dcterms:created>
  <dcterms:modified xsi:type="dcterms:W3CDTF">2011-12-15T17:26:18Z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