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<sst xmlns="http://schemas.openxmlformats.org/spreadsheetml/2006/main" count="681" uniqueCount="160">
  <si>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</si>
  <si>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</si>
  <si>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</si>
  <si>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</si>
  <si>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</si>
  <si>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</si>
  <si>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</si>
  <si>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</si>
  <si>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</si>
  <si>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</si>
  <si>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</si>
  <si>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</si>
  <si>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</si>
  <si>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</si>
  <si>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</si>
  <si>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</si>
  <si>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</si>
  <si>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</si>
  <si>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</si>
  <si>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</si>
  <si>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</si>
  <si>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</si>
  <si>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</si>
  <si>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</si>
  <si>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</si>
  <si>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</si>
  <si>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</si>
  <si>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</si>
  <si>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</si>
  <si>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</si>
  <si>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</si>
  <si>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</si>
  <si>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</si>
  <si>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</si>
  <si>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</si>
  <si>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</si>
  <si>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</si>
  <si>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</si>
  <si>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</si>
  <si>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</si>
  <si>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</si>
  <si>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</si>
  <si>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</si>
  <si>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</si>
  <si>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</si>
  <si>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</si>
  <si>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</si>
  <si>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</si>
  <si>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</si>
  <si>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</si>
  <si>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</si>
  <si>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</si>
  <si>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</si>
  <si>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</si>
  <si>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</si>
  <si>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</si>
  <si>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</si>
  <si>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</si>
  <si>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</si>
  <si>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</si>
  <si>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</si>
  <si>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</si>
  <si>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</si>
  <si>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</si>
  <si>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</si>
  <si>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</si>
  <si>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</si>
  <si>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</si>
  <si>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</si>
  <si>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</si>
  <si>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</si>
  <si>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</si>
  <si>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</si>
  <si>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</si>
  <si>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</si>
  <si>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</si>
  <si>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</si>
  <si>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</si>
  <si>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</si>
  <si>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</si>
  <si>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</si>
  <si>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</si>
  <si>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</si>
  <si>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</si>
  <si>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</si>
  <si>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</si>
  <si>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</si>
  <si>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</si>
  <si>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</si>
  <si>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</si>
  <si>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</si>
  <si>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</si>
  <si>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</si>
  <si>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</si>
  <si>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</si>
  <si>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</si>
  <si>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</si>
  <si>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</si>
  <si>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</si>
  <si>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</si>
  <si>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</si>
  <si>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</si>
  <si>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</si>
  <si>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</si>
  <si>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</si>
  <si>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</si>
  <si>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</si>
  <si>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</si>
  <si>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</si>
  <si>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</si>
  <si>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</si>
  <si>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</si>
  <si>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</si>
  <si>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</si>
  <si>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</si>
  <si>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</si>
  <si>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</si>
  <si>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</si>
  <si>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</si>
  <si>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</si>
  <si>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</si>
  <si>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</si>
  <si>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</si>
  <si>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</si>
  <si>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</si>
  <si>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</si>
  <si>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</si>
  <si>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</si>
  <si>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</si>
  <si>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</si>
  <si>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</si>
  <si>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</si>
  <si>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</si>
  <si>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</si>
  <si>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</si>
  <si>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</si>
  <si>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</si>
  <si>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</si>
  <si>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</si>
  <si>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</si>
  <si>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</si>
  <si>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</si>
  <si>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</si>
  <si>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</si>
  <si>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</si>
  <si>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</si>
  <si>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</si>
  <si>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</si>
  <si>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</si>
  <si>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</si>
  <si>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</si>
  <si>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</si>
  <si>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</si>
  <si>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</si>
  <si>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</t>
  </si>
  <si>
    <t>Includes seed treatment for wireworn &amp; flea beetle</t>
  </si>
  <si>
    <t>North Dakota 2011 Projected Crop Budgets - East Central</t>
  </si>
  <si>
    <t>Malt price, feed quality occurs 40%, price est. is $3.57.79</t>
  </si>
  <si>
    <t>seed treatment</t>
  </si>
  <si>
    <t>inoculant, rock roller rent, soil testing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</si>
</sst>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3" t="s">
        <v>139</v>
      </c>
      <c r="C33" s="74"/>
      <c r="D33" s="74"/>
      <c r="E33" s="74"/>
      <c r="F33" s="74"/>
      <c r="G33" s="74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1260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0.291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366.65999999999997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41.8</v>
      </c>
      <c r="C7" s="86" t="s">
        <v>155</v>
      </c>
      <c r="D7" s="83"/>
      <c r="E7" s="83"/>
      <c r="F7" s="83"/>
      <c r="G7" s="83"/>
    </row>
    <row r="8" spans="1:7" ht="12.75">
      <c r="A8" s="1" t="s">
        <v>9</v>
      </c>
      <c r="B8" s="11">
        <v>24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12</v>
      </c>
      <c r="C10" s="83" t="s">
        <v>150</v>
      </c>
      <c r="D10" s="83"/>
      <c r="E10" s="83"/>
      <c r="F10" s="83"/>
      <c r="G10" s="83"/>
    </row>
    <row r="11" spans="1:7" ht="12.75">
      <c r="A11" s="1" t="s">
        <v>12</v>
      </c>
      <c r="B11" s="11">
        <v>34.32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18.65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14.68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2.56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15.5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4.5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184.51000000000002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6.81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18.74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83.16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267.67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98.98999999999995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0.14643650793650795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0.066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0.21243650793650795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1480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0.221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327.08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42.5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151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70.49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17.65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15.93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4.42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181.19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18.33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11.03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82.02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263.21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63.870000000000005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0.12242567567567568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0.05541891891891892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0.1778445945945946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18</v>
      </c>
      <c r="C2" s="83"/>
      <c r="D2" s="83"/>
      <c r="E2" s="83"/>
      <c r="F2" s="83"/>
      <c r="G2" s="83"/>
    </row>
    <row r="3" spans="1:7" ht="12.75">
      <c r="A3" t="s">
        <v>89</v>
      </c>
      <c r="B3" s="12">
        <v>12.27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220.85999999999999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12.25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26.01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17.16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16.14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2.48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101.54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18.04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11.18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81.84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183.38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37.47999999999999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5.641111111111112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4.546666666666667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10.187777777777777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6" sqref="C16:G16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34</v>
      </c>
      <c r="C2" s="83"/>
      <c r="D2" s="83"/>
      <c r="E2" s="83"/>
      <c r="F2" s="83"/>
      <c r="G2" s="83"/>
    </row>
    <row r="3" spans="1:7" ht="12.75">
      <c r="A3" t="s">
        <v>89</v>
      </c>
      <c r="B3" s="12">
        <v>6.3</v>
      </c>
      <c r="C3" s="83" t="s">
        <v>152</v>
      </c>
      <c r="D3" s="83"/>
      <c r="E3" s="83"/>
      <c r="F3" s="83"/>
      <c r="G3" s="83"/>
    </row>
    <row r="4" spans="1:7" ht="12.75">
      <c r="A4" t="s">
        <v>28</v>
      </c>
      <c r="B4" s="2">
        <f>B2*B3</f>
        <v>214.2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 t="s">
        <v>158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12.33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18.01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17.03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</v>
      </c>
      <c r="C16" s="83" t="s">
        <v>159</v>
      </c>
      <c r="D16" s="83"/>
      <c r="E16" s="83"/>
      <c r="F16" s="83"/>
      <c r="G16" s="83"/>
    </row>
    <row r="17" spans="1:7" ht="12.75">
      <c r="A17" s="1" t="s">
        <v>17</v>
      </c>
      <c r="B17" s="12">
        <v>3.02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123.99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19.52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11.28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83.59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207.57999999999998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6.6200000000000045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3.6467647058823527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2.458529411764706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6.105294117647058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62</v>
      </c>
      <c r="C2" s="83"/>
      <c r="D2" s="83"/>
      <c r="E2" s="83"/>
      <c r="F2" s="83"/>
      <c r="G2" s="83"/>
    </row>
    <row r="3" spans="1:7" ht="12.75">
      <c r="A3" t="s">
        <v>89</v>
      </c>
      <c r="B3" s="10">
        <v>2.75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170.5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4.2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49.2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19.93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2.78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113.96000000000001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7.07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19.64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84.50999999999999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198.47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-27.97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1.8380645161290323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1.363064516129032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3.2011290322580646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900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0.234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210.60000000000002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13.2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12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153</v>
      </c>
      <c r="D10" s="83"/>
      <c r="E10" s="83"/>
      <c r="F10" s="83"/>
      <c r="G10" s="83"/>
    </row>
    <row r="11" spans="1:7" ht="12.75">
      <c r="A11" s="1" t="s">
        <v>12</v>
      </c>
      <c r="B11" s="11">
        <v>33.2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15.93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15.36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2.43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99.62000000000002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6.29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17.32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80.18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179.8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30.80000000000001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0.1106888888888889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0.0890888888888889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0.1997777777777778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0.234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222.3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10.5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21.26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16.15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106.46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17.48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10.56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186.95999999999998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35.34000000000003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0.11206315789473684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0.08473684210526315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0.19679999999999997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1700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0.075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127.5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32.04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18.04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1.92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78.77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18.41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11.05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82.18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160.95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-33.44999999999999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0.04633529411764706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0.04834117647058824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0.09467647058823529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48</v>
      </c>
      <c r="C2" s="83"/>
      <c r="D2" s="83"/>
      <c r="E2" s="83"/>
      <c r="F2" s="83"/>
      <c r="G2" s="83"/>
    </row>
    <row r="3" spans="1:7" ht="12.75">
      <c r="A3" t="s">
        <v>90</v>
      </c>
      <c r="B3" s="10">
        <v>6.26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300.48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9.5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78.22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15.39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4.17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170.98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6.21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16.44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9.23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77.98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248.95999999999998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51.52000000000004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3.5620833333333333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1.6245833333333335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5.1866666666666665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43</v>
      </c>
      <c r="C2" s="83"/>
      <c r="D2" s="83"/>
      <c r="E2" s="83"/>
      <c r="F2" s="83"/>
      <c r="G2" s="83"/>
    </row>
    <row r="3" spans="1:7" ht="12.75">
      <c r="A3" t="s">
        <v>30</v>
      </c>
      <c r="B3" s="10">
        <v>4.34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186.62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7.2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68.47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6.1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15.11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14.13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3.03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124.03999999999999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6.16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16.24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9.22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77.72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201.76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-15.139999999999986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2.8846511627906977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1.8074418604651163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4.692093023255814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67</v>
      </c>
      <c r="C1" s="46" t="s">
        <v>69</v>
      </c>
      <c r="D1" s="46" t="s">
        <v>128</v>
      </c>
      <c r="E1" s="69" t="s">
        <v>77</v>
      </c>
      <c r="F1" s="46" t="s">
        <v>81</v>
      </c>
      <c r="G1" s="46" t="s">
        <v>82</v>
      </c>
      <c r="H1" s="47" t="s">
        <v>72</v>
      </c>
    </row>
    <row r="2" spans="1:8" ht="12.75">
      <c r="A2" s="48" t="s">
        <v>66</v>
      </c>
      <c r="B2" s="15" t="s">
        <v>68</v>
      </c>
      <c r="C2" s="15" t="s">
        <v>70</v>
      </c>
      <c r="D2" s="41" t="s">
        <v>129</v>
      </c>
      <c r="E2" s="70" t="s">
        <v>78</v>
      </c>
      <c r="F2" s="15" t="s">
        <v>78</v>
      </c>
      <c r="G2" s="15" t="s">
        <v>78</v>
      </c>
      <c r="H2" s="49" t="s">
        <v>71</v>
      </c>
    </row>
    <row r="3" spans="1:8" ht="12.75">
      <c r="A3" s="50" t="s">
        <v>52</v>
      </c>
      <c r="B3" s="42">
        <f>HRSW!B4</f>
        <v>315.48</v>
      </c>
      <c r="C3" s="42">
        <f>HRSW!B18</f>
        <v>165.32999999999998</v>
      </c>
      <c r="D3" s="16">
        <f>B3-C3</f>
        <v>150.15000000000003</v>
      </c>
      <c r="E3" s="18">
        <v>800</v>
      </c>
      <c r="F3" s="19">
        <f aca="true" t="shared" si="0" ref="F3:F19">B3*E3</f>
        <v>252384</v>
      </c>
      <c r="G3" s="19">
        <f aca="true" t="shared" si="1" ref="G3:G19">E3*C3</f>
        <v>132264</v>
      </c>
      <c r="H3" s="29">
        <f>F3-G3</f>
        <v>120120</v>
      </c>
    </row>
    <row r="4" spans="1:8" ht="12.75">
      <c r="A4" s="50" t="s">
        <v>53</v>
      </c>
      <c r="B4" s="42">
        <f>Durum!B4</f>
        <v>253.3</v>
      </c>
      <c r="C4" s="42">
        <f>Durum!B18</f>
        <v>140.16</v>
      </c>
      <c r="D4" s="16">
        <f aca="true" t="shared" si="2" ref="D4:D19">B4-C4</f>
        <v>113.14000000000001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54</v>
      </c>
      <c r="B5" s="42">
        <f>Barley!B4</f>
        <v>306.56</v>
      </c>
      <c r="C5" s="42">
        <f>Barley!B18</f>
        <v>141.84</v>
      </c>
      <c r="D5" s="16">
        <f t="shared" si="2"/>
        <v>164.72</v>
      </c>
      <c r="E5" s="18">
        <v>200</v>
      </c>
      <c r="F5" s="19">
        <f t="shared" si="0"/>
        <v>61312</v>
      </c>
      <c r="G5" s="19">
        <f t="shared" si="1"/>
        <v>28368</v>
      </c>
      <c r="H5" s="29">
        <f t="shared" si="3"/>
        <v>32944</v>
      </c>
    </row>
    <row r="6" spans="1:8" ht="12.75">
      <c r="A6" s="50" t="s">
        <v>26</v>
      </c>
      <c r="B6" s="42">
        <f>Corn!B4</f>
        <v>449.28000000000003</v>
      </c>
      <c r="C6" s="42">
        <f>Corn!B18</f>
        <v>269.32</v>
      </c>
      <c r="D6" s="16">
        <f t="shared" si="2"/>
        <v>179.96000000000004</v>
      </c>
      <c r="E6" s="18">
        <v>200</v>
      </c>
      <c r="F6" s="19">
        <f t="shared" si="0"/>
        <v>89856</v>
      </c>
      <c r="G6" s="19">
        <f t="shared" si="1"/>
        <v>53864</v>
      </c>
      <c r="H6" s="29">
        <f t="shared" si="3"/>
        <v>35992</v>
      </c>
    </row>
    <row r="7" spans="1:8" ht="12.75">
      <c r="A7" s="50" t="s">
        <v>25</v>
      </c>
      <c r="B7" s="42">
        <f>Soyb!B4</f>
        <v>342.3</v>
      </c>
      <c r="C7" s="42">
        <f>Soyb!B18</f>
        <v>134.47</v>
      </c>
      <c r="D7" s="16">
        <f t="shared" si="2"/>
        <v>207.83</v>
      </c>
      <c r="E7" s="18">
        <v>1000</v>
      </c>
      <c r="F7" s="19">
        <f t="shared" si="0"/>
        <v>342300</v>
      </c>
      <c r="G7" s="19">
        <f t="shared" si="1"/>
        <v>134470</v>
      </c>
      <c r="H7" s="29">
        <f t="shared" si="3"/>
        <v>207830</v>
      </c>
    </row>
    <row r="8" spans="1:8" ht="12.75">
      <c r="A8" s="50" t="s">
        <v>87</v>
      </c>
      <c r="B8" s="42">
        <f>Drybean!B4</f>
        <v>330.75</v>
      </c>
      <c r="C8" s="42">
        <f>Drybean!B18</f>
        <v>198.62</v>
      </c>
      <c r="D8" s="16">
        <f t="shared" si="2"/>
        <v>132.13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55</v>
      </c>
      <c r="B9" s="42">
        <f>Oil_SF!B4</f>
        <v>288.55</v>
      </c>
      <c r="C9" s="42">
        <f>Oil_SF!B18</f>
        <v>165.12000000000003</v>
      </c>
      <c r="D9" s="16">
        <f t="shared" si="2"/>
        <v>123.42999999999998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56</v>
      </c>
      <c r="B10" s="42">
        <f>Conf_SF!B4</f>
        <v>366.65999999999997</v>
      </c>
      <c r="C10" s="42">
        <f>Conf_SF!B18</f>
        <v>184.51000000000002</v>
      </c>
      <c r="D10" s="16">
        <f t="shared" si="2"/>
        <v>182.14999999999995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57</v>
      </c>
      <c r="B11" s="42">
        <f>Canola!B4</f>
        <v>327.08</v>
      </c>
      <c r="C11" s="42">
        <f>Canola!B18</f>
        <v>181.19</v>
      </c>
      <c r="D11" s="16">
        <f t="shared" si="2"/>
        <v>145.89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58</v>
      </c>
      <c r="B12" s="42">
        <f>Flax!B4</f>
        <v>220.85999999999999</v>
      </c>
      <c r="C12" s="42">
        <f>Flax!B18</f>
        <v>101.54</v>
      </c>
      <c r="D12" s="16">
        <f t="shared" si="2"/>
        <v>119.31999999999998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61</v>
      </c>
      <c r="B13" s="42">
        <f>Peas!B4</f>
        <v>214.2</v>
      </c>
      <c r="C13" s="42">
        <f>Peas!B18</f>
        <v>123.99</v>
      </c>
      <c r="D13" s="16">
        <f t="shared" si="2"/>
        <v>90.21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62</v>
      </c>
      <c r="B14" s="42">
        <f>Oats!B4</f>
        <v>170.5</v>
      </c>
      <c r="C14" s="42">
        <f>Oats!B18</f>
        <v>113.96000000000001</v>
      </c>
      <c r="D14" s="16">
        <f t="shared" si="2"/>
        <v>56.53999999999999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59</v>
      </c>
      <c r="B15" s="42">
        <f>Mustard!B4</f>
        <v>210.60000000000002</v>
      </c>
      <c r="C15" s="42">
        <f>Mustard!B18</f>
        <v>99.62000000000002</v>
      </c>
      <c r="D15" s="16">
        <f t="shared" si="2"/>
        <v>110.98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60</v>
      </c>
      <c r="B16" s="42">
        <f>Buckwht!B4</f>
        <v>222.3</v>
      </c>
      <c r="C16" s="42">
        <f>Buckwht!B18</f>
        <v>106.46</v>
      </c>
      <c r="D16" s="16">
        <f t="shared" si="2"/>
        <v>115.84000000000002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63</v>
      </c>
      <c r="B17" s="42">
        <f>Millet!B4</f>
        <v>127.5</v>
      </c>
      <c r="C17" s="42">
        <f>Millet!B18</f>
        <v>78.77</v>
      </c>
      <c r="D17" s="16">
        <f t="shared" si="2"/>
        <v>48.730000000000004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64</v>
      </c>
      <c r="B18" s="42">
        <f>'Wint.Wht'!B4</f>
        <v>300.48</v>
      </c>
      <c r="C18" s="42">
        <f>'Wint.Wht'!B18</f>
        <v>170.98</v>
      </c>
      <c r="D18" s="16">
        <f t="shared" si="2"/>
        <v>129.50000000000003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65</v>
      </c>
      <c r="B19" s="42">
        <f>Rye!B4</f>
        <v>186.62</v>
      </c>
      <c r="C19" s="42">
        <f>Rye!B18</f>
        <v>124.03999999999999</v>
      </c>
      <c r="D19" s="16">
        <f t="shared" si="2"/>
        <v>62.58000000000001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745852</v>
      </c>
      <c r="G20" s="20">
        <f>SUM(G3:G19)</f>
        <v>348966</v>
      </c>
      <c r="H20" s="33">
        <f>SUM(H3:H19)</f>
        <v>396886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6" t="s">
        <v>51</v>
      </c>
      <c r="D22" s="76"/>
      <c r="E22" s="76"/>
      <c r="F22" s="3"/>
      <c r="G22" s="3"/>
      <c r="H22" s="3"/>
    </row>
    <row r="23" spans="1:8" ht="12.75">
      <c r="A23" s="51" t="s">
        <v>79</v>
      </c>
      <c r="B23" s="52"/>
      <c r="C23" s="52"/>
      <c r="D23" s="53"/>
      <c r="E23" s="52" t="s">
        <v>80</v>
      </c>
      <c r="F23" s="52"/>
      <c r="G23" s="52"/>
      <c r="H23" s="54"/>
    </row>
    <row r="24" spans="1:8" ht="12.75">
      <c r="A24" s="50" t="s">
        <v>88</v>
      </c>
      <c r="B24" s="4"/>
      <c r="C24" s="19">
        <f>F20</f>
        <v>745852</v>
      </c>
      <c r="D24" s="4"/>
      <c r="E24" s="4" t="s">
        <v>74</v>
      </c>
      <c r="F24" s="4"/>
      <c r="G24" s="55">
        <f>G20</f>
        <v>348966</v>
      </c>
      <c r="H24" s="56"/>
    </row>
    <row r="25" spans="1:8" ht="12.75">
      <c r="A25" s="77" t="s">
        <v>84</v>
      </c>
      <c r="B25" s="78"/>
      <c r="C25" s="61">
        <v>21450</v>
      </c>
      <c r="D25" s="62" t="s">
        <v>76</v>
      </c>
      <c r="E25" s="78" t="s">
        <v>131</v>
      </c>
      <c r="F25" s="78"/>
      <c r="G25" s="61">
        <v>41900</v>
      </c>
      <c r="H25" s="63" t="s">
        <v>76</v>
      </c>
    </row>
    <row r="26" spans="1:11" ht="12.75">
      <c r="A26" s="79"/>
      <c r="B26" s="75"/>
      <c r="C26" s="61">
        <v>0</v>
      </c>
      <c r="D26" s="4"/>
      <c r="E26" s="78" t="s">
        <v>73</v>
      </c>
      <c r="F26" s="78"/>
      <c r="G26" s="61">
        <v>101420</v>
      </c>
      <c r="H26" s="58"/>
      <c r="K26" s="64"/>
    </row>
    <row r="27" spans="1:8" ht="12.75">
      <c r="A27" s="79"/>
      <c r="B27" s="75"/>
      <c r="C27" s="61">
        <v>0</v>
      </c>
      <c r="D27" s="4"/>
      <c r="E27" s="78" t="s">
        <v>132</v>
      </c>
      <c r="F27" s="78"/>
      <c r="G27" s="61">
        <v>0</v>
      </c>
      <c r="H27" s="58"/>
    </row>
    <row r="28" spans="1:8" ht="12.75">
      <c r="A28" s="79"/>
      <c r="B28" s="75"/>
      <c r="C28" s="61">
        <v>0</v>
      </c>
      <c r="D28" s="4"/>
      <c r="E28" s="78" t="s">
        <v>75</v>
      </c>
      <c r="F28" s="78"/>
      <c r="G28" s="61">
        <v>0</v>
      </c>
      <c r="H28" s="58"/>
    </row>
    <row r="29" spans="1:8" ht="12.75">
      <c r="A29" s="79"/>
      <c r="B29" s="75"/>
      <c r="C29" s="61">
        <v>0</v>
      </c>
      <c r="D29" s="4"/>
      <c r="E29" s="75"/>
      <c r="F29" s="75"/>
      <c r="G29" s="61">
        <v>0</v>
      </c>
      <c r="H29" s="58"/>
    </row>
    <row r="30" spans="1:8" ht="12.75">
      <c r="A30" s="79"/>
      <c r="B30" s="75"/>
      <c r="C30" s="61">
        <v>0</v>
      </c>
      <c r="D30" s="4"/>
      <c r="E30" s="75"/>
      <c r="F30" s="75"/>
      <c r="G30" s="61">
        <v>0</v>
      </c>
      <c r="H30" s="58"/>
    </row>
    <row r="31" spans="1:8" ht="12.75">
      <c r="A31" s="79" t="s">
        <v>86</v>
      </c>
      <c r="B31" s="75"/>
      <c r="C31" s="65">
        <v>0</v>
      </c>
      <c r="D31" s="57"/>
      <c r="E31" s="75" t="s">
        <v>85</v>
      </c>
      <c r="F31" s="75"/>
      <c r="G31" s="65">
        <v>11000</v>
      </c>
      <c r="H31" s="58"/>
    </row>
    <row r="32" spans="1:8" ht="12.75">
      <c r="A32" s="50" t="s">
        <v>72</v>
      </c>
      <c r="B32" s="4"/>
      <c r="C32" s="19">
        <f>SUM(C24:C31)</f>
        <v>767302</v>
      </c>
      <c r="D32" s="4"/>
      <c r="E32" s="4" t="s">
        <v>72</v>
      </c>
      <c r="F32" s="4"/>
      <c r="G32" s="27">
        <f>SUM(G24:G31)</f>
        <v>503286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264016</v>
      </c>
      <c r="H33" s="60"/>
    </row>
    <row r="34" ht="12.75">
      <c r="G34" s="6"/>
    </row>
    <row r="35" spans="1:8" ht="12.75">
      <c r="A35" s="17" t="s">
        <v>154</v>
      </c>
      <c r="B35" s="80"/>
      <c r="C35" s="80"/>
      <c r="D35" s="80"/>
      <c r="E35" s="80"/>
      <c r="F35" s="67" t="s">
        <v>142</v>
      </c>
      <c r="G35" s="81"/>
      <c r="H35" s="81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82" t="s">
        <v>143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0" t="s">
        <v>52</v>
      </c>
      <c r="B42" s="27">
        <f>$E3*HRSW!$B7</f>
        <v>13200</v>
      </c>
      <c r="C42" s="27">
        <f>$E3*HRSW!$B8</f>
        <v>15200</v>
      </c>
      <c r="D42" s="27">
        <f>$E3*HRSW!$B9</f>
        <v>4400</v>
      </c>
      <c r="E42" s="27">
        <f>$E3*HRSW!$B10</f>
        <v>0</v>
      </c>
      <c r="F42" s="27">
        <f>$E3*HRSW!$B11</f>
        <v>56336</v>
      </c>
      <c r="G42" s="27">
        <f>$E3*HRSW!$B12</f>
        <v>12480</v>
      </c>
      <c r="H42" s="27">
        <f>$E3*HRSW!$B13</f>
        <v>13847.999999999998</v>
      </c>
      <c r="I42" s="27">
        <f>$E3*HRSW!$B14</f>
        <v>12376</v>
      </c>
      <c r="J42" s="27">
        <f>$E3*HRSW!$B15</f>
        <v>0</v>
      </c>
      <c r="K42" s="27">
        <f>$E3*HRSW!$B16</f>
        <v>1200</v>
      </c>
      <c r="L42" s="28">
        <f>$E3*HRSW!$B17</f>
        <v>3224</v>
      </c>
    </row>
    <row r="43" spans="1:12" ht="12.75">
      <c r="A43" s="50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54</v>
      </c>
      <c r="B44" s="19">
        <f>$E5*Barley!$B7</f>
        <v>2250</v>
      </c>
      <c r="C44" s="19">
        <f>$E5*Barley!$B8</f>
        <v>3200</v>
      </c>
      <c r="D44" s="19">
        <f>$E5*Barley!$B9</f>
        <v>300</v>
      </c>
      <c r="E44" s="19">
        <f>$E5*Barley!$B10</f>
        <v>0</v>
      </c>
      <c r="F44" s="19">
        <f>$E5*Barley!$B11</f>
        <v>12496</v>
      </c>
      <c r="G44" s="19">
        <f>$E5*Barley!$B12</f>
        <v>1760.0000000000002</v>
      </c>
      <c r="H44" s="19">
        <f>$E5*Barley!$B13</f>
        <v>4011.9999999999995</v>
      </c>
      <c r="I44" s="19">
        <f>$E5*Barley!$B14</f>
        <v>3358</v>
      </c>
      <c r="J44" s="19">
        <f>$E5*Barley!$B15</f>
        <v>0</v>
      </c>
      <c r="K44" s="19">
        <f>$E5*Barley!$B16</f>
        <v>300</v>
      </c>
      <c r="L44" s="29">
        <f>$E5*Barley!$B17</f>
        <v>692</v>
      </c>
    </row>
    <row r="45" spans="1:12" ht="12.75">
      <c r="A45" s="50" t="s">
        <v>26</v>
      </c>
      <c r="B45" s="19">
        <f>$E6*Corn!$B7</f>
        <v>13832</v>
      </c>
      <c r="C45" s="19">
        <f>$E6*Corn!$B8</f>
        <v>2900</v>
      </c>
      <c r="D45" s="19">
        <f>$E6*Corn!$B9</f>
        <v>0</v>
      </c>
      <c r="E45" s="19">
        <f>$E6*Corn!$B10</f>
        <v>0</v>
      </c>
      <c r="F45" s="19">
        <f>$E6*Corn!$B11</f>
        <v>17772</v>
      </c>
      <c r="G45" s="19">
        <f>$E6*Corn!$B12</f>
        <v>4700</v>
      </c>
      <c r="H45" s="19">
        <f>$E6*Corn!$B13</f>
        <v>5138</v>
      </c>
      <c r="I45" s="19">
        <f>$E6*Corn!$B14</f>
        <v>3747.9999999999995</v>
      </c>
      <c r="J45" s="19">
        <f>$E6*Corn!$B15</f>
        <v>4160</v>
      </c>
      <c r="K45" s="19">
        <f>$E6*Corn!$B16</f>
        <v>300</v>
      </c>
      <c r="L45" s="29">
        <f>$E6*Corn!$B17</f>
        <v>1314</v>
      </c>
    </row>
    <row r="46" spans="1:12" ht="12.75">
      <c r="A46" s="50" t="s">
        <v>25</v>
      </c>
      <c r="B46" s="19">
        <f>$E7*Soyb!$B7</f>
        <v>51630</v>
      </c>
      <c r="C46" s="19">
        <f>$E7*Soyb!$B8</f>
        <v>14500</v>
      </c>
      <c r="D46" s="19">
        <f>$E7*Soyb!$B9</f>
        <v>0</v>
      </c>
      <c r="E46" s="19">
        <f>$E7*Soyb!$B10</f>
        <v>7000</v>
      </c>
      <c r="F46" s="19">
        <f>$E7*Soyb!$B11</f>
        <v>9390</v>
      </c>
      <c r="G46" s="19">
        <f>$E7*Soyb!$B12</f>
        <v>11900</v>
      </c>
      <c r="H46" s="19">
        <f>$E7*Soyb!$B13</f>
        <v>15030</v>
      </c>
      <c r="I46" s="19">
        <f>$E7*Soyb!$B14</f>
        <v>15240</v>
      </c>
      <c r="J46" s="19">
        <f>$E7*Soyb!$B15</f>
        <v>0</v>
      </c>
      <c r="K46" s="19">
        <f>$E7*Soyb!$B16</f>
        <v>6500</v>
      </c>
      <c r="L46" s="29">
        <f>$E7*Soyb!$B17</f>
        <v>3280</v>
      </c>
    </row>
    <row r="47" spans="1:12" ht="12.75">
      <c r="A47" s="50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64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80912</v>
      </c>
      <c r="C59" s="20">
        <f t="shared" si="4"/>
        <v>35800</v>
      </c>
      <c r="D59" s="20">
        <f t="shared" si="4"/>
        <v>4700</v>
      </c>
      <c r="E59" s="20">
        <f t="shared" si="4"/>
        <v>7000</v>
      </c>
      <c r="F59" s="20">
        <f t="shared" si="4"/>
        <v>95994</v>
      </c>
      <c r="G59" s="20">
        <f t="shared" si="4"/>
        <v>30840</v>
      </c>
      <c r="H59" s="20">
        <f t="shared" si="4"/>
        <v>38028</v>
      </c>
      <c r="I59" s="20">
        <f t="shared" si="4"/>
        <v>34722</v>
      </c>
      <c r="J59" s="20">
        <f t="shared" si="4"/>
        <v>4160</v>
      </c>
      <c r="K59" s="20">
        <f t="shared" si="4"/>
        <v>8300</v>
      </c>
      <c r="L59" s="33">
        <f t="shared" si="4"/>
        <v>8510</v>
      </c>
    </row>
    <row r="60" spans="1:12" ht="12.75">
      <c r="A60" s="32" t="s">
        <v>103</v>
      </c>
      <c r="B60" s="20"/>
      <c r="C60" s="33"/>
      <c r="D60" s="34">
        <f>SUM(B59:L59)</f>
        <v>348966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44</v>
      </c>
      <c r="C2" s="83"/>
      <c r="D2" s="83"/>
      <c r="E2" s="83"/>
      <c r="F2" s="83"/>
      <c r="G2" s="83"/>
    </row>
    <row r="3" spans="1:7" ht="12.75">
      <c r="A3" t="s">
        <v>89</v>
      </c>
      <c r="B3" s="10">
        <v>7.17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315.48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16.5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145</v>
      </c>
      <c r="D10" s="83"/>
      <c r="E10" s="83"/>
      <c r="F10" s="83"/>
      <c r="G10" s="83"/>
    </row>
    <row r="11" spans="1:7" ht="12.75">
      <c r="A11" s="1" t="s">
        <v>12</v>
      </c>
      <c r="B11" s="11">
        <v>70.42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17.31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4.03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165.32999999999998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17.49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10.26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80.33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245.65999999999997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69.82000000000005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3.7575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1.8256818181818182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5.583181818181817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34</v>
      </c>
      <c r="C2" s="83"/>
      <c r="D2" s="83"/>
      <c r="E2" s="83"/>
      <c r="F2" s="83"/>
      <c r="G2" s="83"/>
    </row>
    <row r="3" spans="1:7" ht="12.75">
      <c r="A3" t="s">
        <v>89</v>
      </c>
      <c r="B3" s="10">
        <v>7.45</v>
      </c>
      <c r="C3" s="83" t="s">
        <v>134</v>
      </c>
      <c r="D3" s="83"/>
      <c r="E3" s="83"/>
      <c r="F3" s="83"/>
      <c r="G3" s="83"/>
    </row>
    <row r="4" spans="1:7" ht="12.75">
      <c r="A4" t="s">
        <v>28</v>
      </c>
      <c r="B4">
        <f>B2*B3</f>
        <v>253.3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15.75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145</v>
      </c>
      <c r="D10" s="83"/>
      <c r="E10" s="83"/>
      <c r="F10" s="83"/>
      <c r="G10" s="83"/>
    </row>
    <row r="11" spans="1:7" ht="12.75">
      <c r="A11" s="1" t="s">
        <v>12</v>
      </c>
      <c r="B11" s="11">
        <v>50.92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16.64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15.23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3.42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140.16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17.05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10.02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79.49000000000001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219.65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33.650000000000006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4.12235294117647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2.3379411764705886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6.460294117647059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64</v>
      </c>
      <c r="C2" s="83"/>
      <c r="D2" s="83"/>
      <c r="E2" s="83"/>
      <c r="F2" s="83"/>
      <c r="G2" s="83"/>
    </row>
    <row r="3" spans="1:7" ht="12.75">
      <c r="A3" t="s">
        <v>89</v>
      </c>
      <c r="B3" s="10">
        <v>4.79</v>
      </c>
      <c r="C3" s="83" t="s">
        <v>157</v>
      </c>
      <c r="D3" s="83"/>
      <c r="E3" s="83"/>
      <c r="F3" s="83"/>
      <c r="G3" s="83"/>
    </row>
    <row r="4" spans="1:7" ht="12.75">
      <c r="A4" t="s">
        <v>28</v>
      </c>
      <c r="B4" s="2">
        <f>B2*B3</f>
        <v>306.56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11.25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62.48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20.06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3.46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141.84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19.73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84.69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226.53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80.03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2.21625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1.32328125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3.53953125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104</v>
      </c>
      <c r="C2" s="83"/>
      <c r="D2" s="83"/>
      <c r="E2" s="83"/>
      <c r="F2" s="83"/>
      <c r="G2" s="83"/>
    </row>
    <row r="3" spans="1:7" ht="12.75">
      <c r="A3" t="s">
        <v>89</v>
      </c>
      <c r="B3" s="10">
        <v>4.32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449.28000000000003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69.16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88.86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23.5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25.69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18.74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20.8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6.57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269.32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8.59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26.77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15.68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97.14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366.46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82.82000000000005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2.5896153846153847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0.9340384615384616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3.523653846153846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6" sqref="C16:G16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30</v>
      </c>
      <c r="C2" s="83"/>
      <c r="D2" s="83"/>
      <c r="E2" s="83"/>
      <c r="F2" s="83"/>
      <c r="G2" s="83"/>
    </row>
    <row r="3" spans="1:7" ht="12.75">
      <c r="A3" t="s">
        <v>89</v>
      </c>
      <c r="B3" s="12">
        <v>11.41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342.3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51.63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146</v>
      </c>
      <c r="D10" s="83"/>
      <c r="E10" s="83"/>
      <c r="F10" s="83"/>
      <c r="G10" s="83"/>
    </row>
    <row r="11" spans="1:7" ht="12.75">
      <c r="A11" s="1" t="s">
        <v>12</v>
      </c>
      <c r="B11" s="11">
        <v>9.39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11.9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15.03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15.24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 t="s">
        <v>159</v>
      </c>
      <c r="D16" s="83"/>
      <c r="E16" s="83"/>
      <c r="F16" s="83"/>
      <c r="G16" s="83"/>
    </row>
    <row r="17" spans="1:7" ht="12.75">
      <c r="A17" s="1" t="s">
        <v>17</v>
      </c>
      <c r="B17" s="12">
        <v>3.28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134.47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17.38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10.16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79.96000000000001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214.43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127.87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4.482333333333333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2.6653333333333338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7.147666666666667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0.245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330.75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36</v>
      </c>
      <c r="C8" s="83" t="s">
        <v>147</v>
      </c>
      <c r="D8" s="83"/>
      <c r="E8" s="83"/>
      <c r="F8" s="83"/>
      <c r="G8" s="83"/>
    </row>
    <row r="9" spans="1:7" ht="12.75">
      <c r="A9" s="1" t="s">
        <v>24</v>
      </c>
      <c r="B9" s="11">
        <v>18</v>
      </c>
      <c r="C9" s="83" t="s">
        <v>148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38.58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18.9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20.58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18.22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4.5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4.84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198.62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22.21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13.05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88.48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287.1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43.64999999999998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0.14712592592592594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0.06554074074074075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0.21266666666666667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1450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0.199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288.55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28.6</v>
      </c>
      <c r="C7" s="86" t="s">
        <v>155</v>
      </c>
      <c r="D7" s="83"/>
      <c r="E7" s="83"/>
      <c r="F7" s="83"/>
      <c r="G7" s="83"/>
    </row>
    <row r="8" spans="1:7" ht="12.75">
      <c r="A8" s="1" t="s">
        <v>9</v>
      </c>
      <c r="B8" s="11">
        <v>24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149</v>
      </c>
      <c r="D10" s="83"/>
      <c r="E10" s="83"/>
      <c r="F10" s="83"/>
      <c r="G10" s="83"/>
    </row>
    <row r="11" spans="1:7" ht="12.75">
      <c r="A11" s="1" t="s">
        <v>12</v>
      </c>
      <c r="B11" s="11">
        <v>41.81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19.05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14.83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2.9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4.03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165.12000000000003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6.91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19.01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11.65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46.1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83.67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248.79000000000002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39.75999999999999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0.11387586206896554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0.05770344827586207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0.1715793103448276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2009-12-11T22:23:29Z</cp:lastPrinted>
  <dcterms:created xsi:type="dcterms:W3CDTF">2005-01-10T15:34:54Z</dcterms:created>
  <dcterms:modified xsi:type="dcterms:W3CDTF">2011-12-12T20:17:25Z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