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ckenzie.alexander\Desktop\"/>
    </mc:Choice>
  </mc:AlternateContent>
  <bookViews>
    <workbookView xWindow="0" yWindow="0" windowWidth="28800" windowHeight="12300"/>
  </bookViews>
  <sheets>
    <sheet name="West-final few"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E39" i="1"/>
  <c r="E38" i="1"/>
  <c r="E37" i="1"/>
  <c r="E36" i="1"/>
  <c r="E35" i="1"/>
  <c r="E32" i="1"/>
  <c r="E29" i="1"/>
  <c r="E28" i="1"/>
  <c r="E26" i="1"/>
  <c r="E25" i="1"/>
  <c r="E24" i="1"/>
  <c r="E23" i="1"/>
  <c r="E20" i="1"/>
  <c r="E19" i="1"/>
  <c r="E13" i="1"/>
</calcChain>
</file>

<file path=xl/sharedStrings.xml><?xml version="1.0" encoding="utf-8"?>
<sst xmlns="http://schemas.openxmlformats.org/spreadsheetml/2006/main" count="255" uniqueCount="166">
  <si>
    <t>Site name</t>
  </si>
  <si>
    <t>Current #</t>
  </si>
  <si>
    <t>Original #</t>
  </si>
  <si>
    <t>Survival</t>
  </si>
  <si>
    <t>Browse</t>
  </si>
  <si>
    <t>Weed Competition</t>
  </si>
  <si>
    <t>Tubes</t>
  </si>
  <si>
    <t>Herbicide damage</t>
  </si>
  <si>
    <t>Fabric</t>
  </si>
  <si>
    <t>Year Planted</t>
  </si>
  <si>
    <t>Notes</t>
  </si>
  <si>
    <t>McKenzie black chokeberry</t>
  </si>
  <si>
    <t>HB</t>
  </si>
  <si>
    <t>Heavy</t>
  </si>
  <si>
    <t>yes</t>
  </si>
  <si>
    <t>E0454C</t>
  </si>
  <si>
    <t>9n</t>
  </si>
  <si>
    <t>Landowner took care</t>
  </si>
  <si>
    <t>Yes</t>
  </si>
  <si>
    <t>C132C</t>
  </si>
  <si>
    <t>C135D</t>
  </si>
  <si>
    <t>C210B</t>
  </si>
  <si>
    <t>LB</t>
  </si>
  <si>
    <t>C451A</t>
  </si>
  <si>
    <t>Regularly mowed and maintained. Onamental planting mainly</t>
  </si>
  <si>
    <t>Fence protected, signs of occasional care - previously mowed, neighboring tree rows previously pruned</t>
  </si>
  <si>
    <t>Some maintenance, landowners mows and does some light maintenance so the trees can protect his livestock</t>
  </si>
  <si>
    <t>Some</t>
  </si>
  <si>
    <t>C870E</t>
  </si>
  <si>
    <t>Well maintained, shelterbelt &amp; ornamental purposed planting</t>
  </si>
  <si>
    <t>C210A</t>
  </si>
  <si>
    <t>C3A</t>
  </si>
  <si>
    <t>Occasional care, mainly mowing between rows - 3 adult deer were flushed out at this sight</t>
  </si>
  <si>
    <t>C761B</t>
  </si>
  <si>
    <t xml:space="preserve">Occasional care, previously mowed - one deer was flushed from this site and the planting is in the middle of a crop. </t>
  </si>
  <si>
    <t xml:space="preserve">Minimal maintenance, planted near crops and near livestock rangeland. Fenced off from livestock. </t>
  </si>
  <si>
    <t>C816A</t>
  </si>
  <si>
    <t>6g</t>
  </si>
  <si>
    <t>C412A</t>
  </si>
  <si>
    <t xml:space="preserve">Minimal maintenance, fence protected </t>
  </si>
  <si>
    <t>E2439B</t>
  </si>
  <si>
    <t>E1625B</t>
  </si>
  <si>
    <t>6d</t>
  </si>
  <si>
    <t>No maintenance</t>
  </si>
  <si>
    <t>Severe</t>
  </si>
  <si>
    <t>C412</t>
  </si>
  <si>
    <t>No maintenance, area severely overgrown</t>
  </si>
  <si>
    <t>C132B</t>
  </si>
  <si>
    <t xml:space="preserve">No maintenance </t>
  </si>
  <si>
    <t>Silver maple</t>
  </si>
  <si>
    <t>Medium</t>
  </si>
  <si>
    <t>C154C</t>
  </si>
  <si>
    <t>8K, 3, 1</t>
  </si>
  <si>
    <t>3, 8K</t>
  </si>
  <si>
    <t>All multi-stemmed Regularaly mowed - shelterbelt and ornamental use, not pruned but landowner showed extreme interest in their trees</t>
  </si>
  <si>
    <t>C810A</t>
  </si>
  <si>
    <t>All multistemmed</t>
  </si>
  <si>
    <t>Well managed, mowed and properly pruned</t>
  </si>
  <si>
    <t>Light</t>
  </si>
  <si>
    <t>C740B</t>
  </si>
  <si>
    <t>All multistemmed, regularly mowed, fenced away from livestock</t>
  </si>
  <si>
    <t xml:space="preserve"> </t>
  </si>
  <si>
    <t>C471A</t>
  </si>
  <si>
    <t>Well managed, mowed and properly pruned. West side was slightly flooded</t>
  </si>
  <si>
    <t>E6151B</t>
  </si>
  <si>
    <t>Some maintenance, occationsally mowed, signs of pruning in the past but lots of suckers at the base. Landowner explained that he did not really know how to take care of them properly</t>
  </si>
  <si>
    <t>Extreme</t>
  </si>
  <si>
    <t>C135C</t>
  </si>
  <si>
    <t>8K</t>
  </si>
  <si>
    <t>Minimal maintences, saplings are very exposed to elements and deer with no protection</t>
  </si>
  <si>
    <t>C156F</t>
  </si>
  <si>
    <t>Basal damage on most from lawn mowers</t>
  </si>
  <si>
    <t>E3527B</t>
  </si>
  <si>
    <t>E3559E</t>
  </si>
  <si>
    <t>Took care of trees when first planted but now does not do much to take care of them</t>
  </si>
  <si>
    <t>C5A</t>
  </si>
  <si>
    <t>E0617B</t>
  </si>
  <si>
    <t>E2747D</t>
  </si>
  <si>
    <t>Stock sapplings too small to make it</t>
  </si>
  <si>
    <t>Black walnut</t>
  </si>
  <si>
    <t>E2987C</t>
  </si>
  <si>
    <t xml:space="preserve">Well maintained and taken care of- protected from livestock, regularaly pruned and mowed </t>
  </si>
  <si>
    <t>E0515B</t>
  </si>
  <si>
    <t>Well maintained and taken care of-  regularaly pruned and mowed - shelterbelt and ornamental usage</t>
  </si>
  <si>
    <t>C322A</t>
  </si>
  <si>
    <t>C332F</t>
  </si>
  <si>
    <t xml:space="preserve">Some management, regularly mowed and some signs of previous pruning. Basal wounds from mower and some limbs broken but not pruned. </t>
  </si>
  <si>
    <t>Med Browsing</t>
  </si>
  <si>
    <t>C148C</t>
  </si>
  <si>
    <t>No major signs of any management</t>
  </si>
  <si>
    <t>E3555D</t>
  </si>
  <si>
    <t>E0835A</t>
  </si>
  <si>
    <t>Ornamental useage, well maintained, mowed regularaly, pruned in the past, area became wet and a lot had died in the past</t>
  </si>
  <si>
    <t>E4161A</t>
  </si>
  <si>
    <t>C164A</t>
  </si>
  <si>
    <t>Heavy competition from neighboring tree rows and very over grown</t>
  </si>
  <si>
    <t>E4585B</t>
  </si>
  <si>
    <t>E0605A</t>
  </si>
  <si>
    <t xml:space="preserve">Ornamental usage, some </t>
  </si>
  <si>
    <t>E2609C</t>
  </si>
  <si>
    <t>E2145A</t>
  </si>
  <si>
    <t>Well managed, regularaly mowed and pruned, shelterbelt and ornamental use</t>
  </si>
  <si>
    <t>Red splendor crabapple</t>
  </si>
  <si>
    <t>Well managed, regularaly mowed and pruned</t>
  </si>
  <si>
    <t>C584A</t>
  </si>
  <si>
    <t>Some mantenance, signs of pruning in the past</t>
  </si>
  <si>
    <t>E1025B</t>
  </si>
  <si>
    <t>4c</t>
  </si>
  <si>
    <t>Some management, difficult area to grow trees according to landowner, tried to maintain them but doesn't have a lot of extra time</t>
  </si>
  <si>
    <t>C740C</t>
  </si>
  <si>
    <t>E40005A</t>
  </si>
  <si>
    <t>Some management, recently mowed but was severely over grown prior. No signs of pruning, signs of deer rubbing from proken branches</t>
  </si>
  <si>
    <t>E1355D</t>
  </si>
  <si>
    <t>C2987C</t>
  </si>
  <si>
    <t xml:space="preserve">Minimal management, not regularly tended to, severe weed competition </t>
  </si>
  <si>
    <t>No protection from livestock- used for rubbing and browsing, no maintenance</t>
  </si>
  <si>
    <t>C816B</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</si>
  <si>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</si>
  <si>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</si>
  <si>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</si>
  <si>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</si>
  <si>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</si>
  <si>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</si>
  <si>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</si>
  <si>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</si>
  <si>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</si>
  <si>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</si>
  <si>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</si>
  <si>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</si>
  <si>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</si>
  <si>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</si>
  <si>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</si>
  <si>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</si>
  <si>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</si>
  <si>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</si>
  <si>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</si>
  <si>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</si>
  <si>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</si>
  <si>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</si>
  <si>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</si>
  <si>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</si>
  <si>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</si>
  <si>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</si>
  <si>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</si>
  <si>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</si>
  <si>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</si>
  <si>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</si>
  <si>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</si>
  <si>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</si>
  <si>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</si>
  <si>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</si>
  <si>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</si>
  <si>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</si>
  <si>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</si>
  <si>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</si>
  <si>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</si>
  <si>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</si>
  <si>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</si>
  <si>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</si>
  <si>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</si>
  <si>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 xml:space="preserve">Species </t>
  </si>
  <si>
    <t>Primary Soil Type</t>
  </si>
  <si>
    <t>Primary CTSG</t>
  </si>
  <si>
    <t>Secondary Soil Type</t>
  </si>
  <si>
    <t>Secondary CTSG</t>
  </si>
  <si>
    <r>
      <t xml:space="preserve">Western ND </t>
    </r>
    <r>
      <rPr>
        <sz val="12"/>
        <color theme="1"/>
        <rFont val="Calibri"/>
        <family val="2"/>
        <scheme val="minor"/>
      </rPr>
      <t>(MLRAs: 53A, 53B, 54, 58C, 58D, 60B)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</si>
</sst>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12"/>
      <color theme="1"/>
      <name val="Calibri"/>
      <family val="2"/>
      <scheme val="minor"/>
    </font>
    <font>
      <b/>
      <sz val="22"/>
      <color theme="1"/>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0" fillId="0" borderId="1" xfId="0" applyBorder="1"/>
    <xf numFmtId="0" fontId="0" fillId="0" borderId="1" xfId="0" applyBorder="1" applyAlignment="1">
      <alignment horizontal="left"/>
    </xf>
    <xf numFmtId="9" fontId="0" fillId="0" borderId="0" xfId="0" applyNumberFormat="1"/>
    <xf numFmtId="0" fontId="0" fillId="0" borderId="0" xfId="0" applyAlignment="1">
      <alignment horizontal="left"/>
    </xf>
    <xf numFmtId="9" fontId="0" fillId="0" borderId="0" xfId="1" applyFont="1"/>
    <xf numFmtId="0" fontId="0" fillId="0" borderId="0" xfId="0" applyBorder="1" applyAlignment="1">
      <alignment horizontal="left"/>
    </xf>
    <xf numFmtId="0" fontId="0" fillId="0" borderId="0" xfId="0" applyBorder="1"/>
    <xf numFmtId="0" fontId="0"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 xfId="0" applyBorder="1" applyAlignment="1">
      <alignment horizontal="center"/>
    </xf>
    <xf numFmtId="0" fontId="0" fillId="0" borderId="0" xfId="0" applyBorder="1" applyAlignment="1">
      <alignment horizontal="center"/>
    </xf>
    <xf numFmtId="0" fontId="0" fillId="0" borderId="2" xfId="0" applyBorder="1"/>
    <xf numFmtId="0" fontId="0" fillId="0" borderId="2" xfId="0" applyBorder="1" applyAlignment="1">
      <alignment horizontal="center"/>
    </xf>
    <xf numFmtId="9" fontId="0" fillId="0" borderId="2" xfId="0" applyNumberFormat="1" applyBorder="1"/>
    <xf numFmtId="0" fontId="0" fillId="0" borderId="2" xfId="0" applyBorder="1" applyAlignment="1">
      <alignment horizontal="left"/>
    </xf>
    <xf numFmtId="9" fontId="0" fillId="0" borderId="2" xfId="1" applyFont="1" applyBorder="1"/>
    <xf numFmtId="9" fontId="0" fillId="0" borderId="0" xfId="1" applyFont="1" applyBorder="1"/>
    <xf numFmtId="49" fontId="3" fillId="0" borderId="0" xfId="0" applyNumberFormat="1" applyFont="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
  <sheetViews>
    <sheetView tabSelected="1" topLeftCell="B1" workbookViewId="0">
      <selection activeCell="G26" sqref="G26"/>
    </sheetView>
  </sheetViews>
  <sheetFormatPr defaultRowHeight="14.5" x14ac:dyDescent="0.35"/>
  <cols>
    <col min="1" max="1" width="25.54296875" style="7" bestFit="1" customWidth="1"/>
    <col min="2" max="2" width="9.81640625" style="9" bestFit="1" customWidth="1"/>
    <col min="3" max="3" width="9.1796875" bestFit="1" customWidth="1"/>
    <col min="4" max="4" width="9.453125" bestFit="1" customWidth="1"/>
    <col min="5" max="5" width="8" bestFit="1" customWidth="1"/>
    <col min="6" max="6" width="13.7265625" bestFit="1" customWidth="1"/>
    <col min="7" max="7" width="18.1796875" bestFit="1" customWidth="1"/>
    <col min="8" max="8" width="6.26953125" bestFit="1" customWidth="1"/>
    <col min="9" max="9" width="17.26953125" bestFit="1" customWidth="1"/>
    <col min="10" max="10" width="6.26953125" bestFit="1" customWidth="1"/>
    <col min="11" max="11" width="12.1796875" bestFit="1" customWidth="1"/>
    <col min="12" max="12" width="15.1796875" bestFit="1" customWidth="1"/>
    <col min="13" max="13" width="12" bestFit="1" customWidth="1"/>
    <col min="14" max="14" width="17.453125" bestFit="1" customWidth="1"/>
    <col min="15" max="15" width="14.26953125" bestFit="1" customWidth="1"/>
    <col min="16" max="16" width="33" bestFit="1" customWidth="1"/>
    <col min="17" max="17" width="2" bestFit="1" customWidth="1"/>
    <col min="18" max="18" width="62.54296875" bestFit="1" customWidth="1"/>
  </cols>
  <sheetData>
    <row r="1" spans="1:38" ht="28.5" x14ac:dyDescent="0.65">
      <c r="B1" s="21" t="s">
        <v>165</v>
      </c>
    </row>
    <row r="2" spans="1:38" s="1" customFormat="1" ht="15" thickBot="1" x14ac:dyDescent="0.4">
      <c r="A2" s="1" t="s">
        <v>160</v>
      </c>
      <c r="B2" s="13" t="s">
        <v>0</v>
      </c>
      <c r="C2" s="1" t="s">
        <v>1</v>
      </c>
      <c r="D2" s="1" t="s">
        <v>2</v>
      </c>
      <c r="E2" s="1" t="s">
        <v>3</v>
      </c>
      <c r="F2" s="1" t="s">
        <v>4</v>
      </c>
      <c r="G2" s="1" t="s">
        <v>5</v>
      </c>
      <c r="H2" s="1" t="s">
        <v>6</v>
      </c>
      <c r="I2" s="1" t="s">
        <v>7</v>
      </c>
      <c r="J2" s="1" t="s">
        <v>8</v>
      </c>
      <c r="K2" s="1" t="s">
        <v>9</v>
      </c>
      <c r="L2" s="2" t="s">
        <v>161</v>
      </c>
      <c r="M2" s="2" t="s">
        <v>162</v>
      </c>
      <c r="N2" s="2" t="s">
        <v>163</v>
      </c>
      <c r="O2" s="2" t="s">
        <v>164</v>
      </c>
      <c r="P2" s="2" t="s">
        <v>10</v>
      </c>
    </row>
    <row r="3" spans="1:38" x14ac:dyDescent="0.35">
      <c r="A3" s="7" t="s">
        <v>11</v>
      </c>
      <c r="B3" s="9" t="s">
        <v>117</v>
      </c>
      <c r="C3">
        <v>25</v>
      </c>
      <c r="D3">
        <v>25</v>
      </c>
      <c r="E3" s="3">
        <v>1</v>
      </c>
      <c r="F3" t="s">
        <v>12</v>
      </c>
      <c r="G3" t="s">
        <v>13</v>
      </c>
      <c r="J3" t="s">
        <v>14</v>
      </c>
      <c r="K3">
        <v>2004</v>
      </c>
      <c r="L3" s="4" t="s">
        <v>15</v>
      </c>
      <c r="M3" s="4" t="s">
        <v>16</v>
      </c>
      <c r="N3" s="4"/>
      <c r="O3" s="4"/>
      <c r="P3" s="4" t="s">
        <v>17</v>
      </c>
    </row>
    <row r="4" spans="1:38" x14ac:dyDescent="0.35">
      <c r="B4" s="9" t="s">
        <v>118</v>
      </c>
      <c r="C4">
        <v>30</v>
      </c>
      <c r="D4">
        <v>30</v>
      </c>
      <c r="E4" s="3">
        <v>1</v>
      </c>
      <c r="J4" t="s">
        <v>18</v>
      </c>
      <c r="K4">
        <v>2010</v>
      </c>
      <c r="L4" s="4" t="s">
        <v>19</v>
      </c>
      <c r="M4" s="4">
        <v>3</v>
      </c>
      <c r="N4" s="4" t="s">
        <v>20</v>
      </c>
      <c r="O4" s="4">
        <v>10</v>
      </c>
      <c r="P4" s="4" t="s">
        <v>17</v>
      </c>
    </row>
    <row r="5" spans="1:38" x14ac:dyDescent="0.35">
      <c r="B5" s="9" t="s">
        <v>119</v>
      </c>
      <c r="C5">
        <v>85</v>
      </c>
      <c r="D5">
        <v>90</v>
      </c>
      <c r="E5" s="3">
        <v>0.94</v>
      </c>
      <c r="F5" t="s">
        <v>22</v>
      </c>
      <c r="G5" t="s">
        <v>13</v>
      </c>
      <c r="J5" t="s">
        <v>18</v>
      </c>
      <c r="K5">
        <v>2012</v>
      </c>
      <c r="L5" s="4" t="s">
        <v>21</v>
      </c>
      <c r="M5" s="4">
        <v>3</v>
      </c>
      <c r="N5" s="4" t="s">
        <v>23</v>
      </c>
      <c r="O5" s="4">
        <v>1</v>
      </c>
      <c r="P5" s="4" t="s">
        <v>24</v>
      </c>
    </row>
    <row r="6" spans="1:38" x14ac:dyDescent="0.35">
      <c r="B6" s="9" t="s">
        <v>120</v>
      </c>
      <c r="C6">
        <v>47</v>
      </c>
      <c r="D6">
        <v>50</v>
      </c>
      <c r="E6" s="3">
        <v>0.94</v>
      </c>
      <c r="J6" t="s">
        <v>18</v>
      </c>
      <c r="K6">
        <v>2010</v>
      </c>
      <c r="L6" s="4" t="s">
        <v>23</v>
      </c>
      <c r="M6" s="4">
        <v>1</v>
      </c>
      <c r="N6" s="4" t="s">
        <v>21</v>
      </c>
      <c r="O6" s="4">
        <v>3</v>
      </c>
      <c r="P6" s="4" t="s">
        <v>25</v>
      </c>
    </row>
    <row r="7" spans="1:38" x14ac:dyDescent="0.35">
      <c r="B7" s="9" t="s">
        <v>121</v>
      </c>
      <c r="C7">
        <v>45</v>
      </c>
      <c r="D7">
        <v>50</v>
      </c>
      <c r="E7" s="3">
        <v>0.9</v>
      </c>
      <c r="J7" t="s">
        <v>18</v>
      </c>
      <c r="K7">
        <v>2007</v>
      </c>
      <c r="L7" s="4">
        <v>2179</v>
      </c>
      <c r="M7" s="4" t="s">
        <v>16</v>
      </c>
      <c r="N7" s="4">
        <v>2181</v>
      </c>
      <c r="O7" s="4">
        <v>10</v>
      </c>
      <c r="P7" s="4" t="s">
        <v>26</v>
      </c>
    </row>
    <row r="8" spans="1:38" x14ac:dyDescent="0.35">
      <c r="B8" s="9" t="s">
        <v>122</v>
      </c>
      <c r="C8">
        <v>47</v>
      </c>
      <c r="D8">
        <v>55</v>
      </c>
      <c r="E8" s="3">
        <v>0.85</v>
      </c>
      <c r="G8" t="s">
        <v>27</v>
      </c>
      <c r="J8" t="s">
        <v>18</v>
      </c>
      <c r="K8">
        <v>2011</v>
      </c>
      <c r="L8" s="4" t="s">
        <v>28</v>
      </c>
      <c r="M8" s="4">
        <v>10</v>
      </c>
      <c r="N8" s="4" t="s">
        <v>21</v>
      </c>
      <c r="O8" s="4">
        <v>3</v>
      </c>
      <c r="P8" s="4" t="s">
        <v>29</v>
      </c>
    </row>
    <row r="9" spans="1:38" x14ac:dyDescent="0.35">
      <c r="B9" s="9" t="s">
        <v>123</v>
      </c>
      <c r="C9">
        <v>149</v>
      </c>
      <c r="D9">
        <v>215</v>
      </c>
      <c r="E9" s="3">
        <v>0.69</v>
      </c>
      <c r="F9" t="s">
        <v>22</v>
      </c>
      <c r="J9" t="s">
        <v>18</v>
      </c>
      <c r="K9">
        <v>2011</v>
      </c>
      <c r="L9" s="4" t="s">
        <v>30</v>
      </c>
      <c r="M9" s="4">
        <v>3</v>
      </c>
      <c r="N9" s="4" t="s">
        <v>23</v>
      </c>
      <c r="O9" s="4">
        <v>1</v>
      </c>
      <c r="P9" s="4" t="s">
        <v>32</v>
      </c>
    </row>
    <row r="10" spans="1:38" x14ac:dyDescent="0.35">
      <c r="B10" s="9" t="s">
        <v>124</v>
      </c>
      <c r="C10">
        <v>68</v>
      </c>
      <c r="D10">
        <v>105</v>
      </c>
      <c r="E10" s="3">
        <v>0.65</v>
      </c>
      <c r="J10" t="s">
        <v>18</v>
      </c>
      <c r="K10">
        <v>2010</v>
      </c>
      <c r="L10" s="4" t="s">
        <v>31</v>
      </c>
      <c r="M10" s="4">
        <v>10</v>
      </c>
      <c r="N10" s="4" t="s">
        <v>23</v>
      </c>
      <c r="O10" s="4">
        <v>1</v>
      </c>
      <c r="P10" s="4" t="s">
        <v>34</v>
      </c>
    </row>
    <row r="11" spans="1:38" x14ac:dyDescent="0.35">
      <c r="B11" s="9" t="s">
        <v>125</v>
      </c>
      <c r="C11">
        <v>22</v>
      </c>
      <c r="D11">
        <v>35</v>
      </c>
      <c r="E11" s="3">
        <v>0.63</v>
      </c>
      <c r="J11" t="s">
        <v>18</v>
      </c>
      <c r="K11">
        <v>2011</v>
      </c>
      <c r="L11" s="4" t="s">
        <v>19</v>
      </c>
      <c r="M11" s="4">
        <v>3</v>
      </c>
      <c r="N11" s="4"/>
      <c r="O11" s="4"/>
      <c r="P11" s="4" t="s">
        <v>35</v>
      </c>
    </row>
    <row r="12" spans="1:38" x14ac:dyDescent="0.35">
      <c r="B12" s="9" t="s">
        <v>126</v>
      </c>
      <c r="C12">
        <v>30</v>
      </c>
      <c r="D12">
        <v>50</v>
      </c>
      <c r="E12" s="3">
        <v>0.6</v>
      </c>
      <c r="J12" t="s">
        <v>18</v>
      </c>
      <c r="K12">
        <v>2011</v>
      </c>
      <c r="L12" s="4" t="s">
        <v>36</v>
      </c>
      <c r="M12" s="4" t="s">
        <v>37</v>
      </c>
      <c r="N12" s="4" t="s">
        <v>38</v>
      </c>
      <c r="O12" s="4">
        <v>1</v>
      </c>
      <c r="P12" s="4" t="s">
        <v>39</v>
      </c>
    </row>
    <row r="13" spans="1:38" x14ac:dyDescent="0.35">
      <c r="B13" s="9" t="s">
        <v>127</v>
      </c>
      <c r="C13">
        <v>45</v>
      </c>
      <c r="D13">
        <v>88</v>
      </c>
      <c r="E13" s="5">
        <f>45/88</f>
        <v>0.51136363636363635</v>
      </c>
      <c r="J13" t="s">
        <v>18</v>
      </c>
      <c r="K13">
        <v>2012</v>
      </c>
      <c r="L13" t="s">
        <v>40</v>
      </c>
      <c r="M13" t="s">
        <v>16</v>
      </c>
      <c r="N13" t="s">
        <v>41</v>
      </c>
      <c r="O13" t="s">
        <v>42</v>
      </c>
      <c r="P13" s="6" t="s">
        <v>43</v>
      </c>
      <c r="Q13" s="7"/>
      <c r="R13" s="7"/>
      <c r="S13" s="7"/>
      <c r="T13" s="7"/>
      <c r="U13" s="7"/>
      <c r="V13" s="7"/>
      <c r="W13" s="7"/>
      <c r="X13" s="7"/>
      <c r="Y13" s="7"/>
      <c r="Z13" s="7"/>
      <c r="AA13" s="7"/>
      <c r="AB13" s="7"/>
      <c r="AC13" s="7"/>
      <c r="AD13" s="7"/>
      <c r="AE13" s="7"/>
      <c r="AF13" s="7"/>
      <c r="AG13" s="7"/>
      <c r="AH13" s="7"/>
      <c r="AI13" s="7"/>
      <c r="AJ13" s="7"/>
      <c r="AK13" s="7"/>
      <c r="AL13" s="7"/>
    </row>
    <row r="14" spans="1:38" x14ac:dyDescent="0.35">
      <c r="B14" s="9" t="s">
        <v>128</v>
      </c>
      <c r="C14">
        <v>15</v>
      </c>
      <c r="D14">
        <v>35</v>
      </c>
      <c r="E14" s="3">
        <v>0.43</v>
      </c>
      <c r="F14" t="s">
        <v>44</v>
      </c>
      <c r="G14" t="s">
        <v>44</v>
      </c>
      <c r="J14" t="s">
        <v>18</v>
      </c>
      <c r="K14">
        <v>2005</v>
      </c>
      <c r="L14" s="4" t="s">
        <v>33</v>
      </c>
      <c r="M14" s="4">
        <v>4</v>
      </c>
      <c r="N14" s="4" t="s">
        <v>45</v>
      </c>
      <c r="O14" s="4">
        <v>5</v>
      </c>
      <c r="P14" s="4" t="s">
        <v>46</v>
      </c>
    </row>
    <row r="15" spans="1:38" x14ac:dyDescent="0.35">
      <c r="B15" s="14" t="s">
        <v>129</v>
      </c>
      <c r="C15">
        <v>0</v>
      </c>
      <c r="D15">
        <v>42</v>
      </c>
      <c r="E15" s="3">
        <v>0</v>
      </c>
      <c r="K15">
        <v>2011</v>
      </c>
      <c r="L15" s="4" t="s">
        <v>47</v>
      </c>
      <c r="M15" s="4">
        <v>3</v>
      </c>
      <c r="N15" s="4" t="s">
        <v>20</v>
      </c>
      <c r="O15" s="4">
        <v>10</v>
      </c>
      <c r="P15" s="4" t="s">
        <v>43</v>
      </c>
    </row>
    <row r="16" spans="1:38" x14ac:dyDescent="0.35">
      <c r="B16" s="14" t="s">
        <v>130</v>
      </c>
      <c r="C16">
        <v>0</v>
      </c>
      <c r="D16">
        <v>30</v>
      </c>
      <c r="E16" s="3">
        <v>0</v>
      </c>
      <c r="J16" t="s">
        <v>18</v>
      </c>
      <c r="K16">
        <v>2012</v>
      </c>
      <c r="L16" s="4" t="s">
        <v>21</v>
      </c>
      <c r="M16" s="4">
        <v>3</v>
      </c>
      <c r="N16" s="4" t="s">
        <v>20</v>
      </c>
      <c r="O16" s="4">
        <v>10</v>
      </c>
      <c r="P16" s="4" t="s">
        <v>48</v>
      </c>
    </row>
    <row r="17" spans="1:38" s="15" customFormat="1" x14ac:dyDescent="0.35">
      <c r="B17" s="16"/>
      <c r="E17" s="17"/>
      <c r="L17" s="18"/>
      <c r="M17" s="18"/>
      <c r="N17" s="18"/>
      <c r="O17" s="18"/>
      <c r="P17" s="18"/>
    </row>
    <row r="18" spans="1:38" x14ac:dyDescent="0.35">
      <c r="A18" s="6" t="s">
        <v>49</v>
      </c>
      <c r="B18" s="9" t="s">
        <v>131</v>
      </c>
      <c r="C18">
        <v>323</v>
      </c>
      <c r="D18">
        <v>330</v>
      </c>
      <c r="E18" s="3">
        <v>0.98</v>
      </c>
      <c r="F18" t="s">
        <v>50</v>
      </c>
      <c r="J18" t="s">
        <v>18</v>
      </c>
      <c r="K18">
        <v>2014</v>
      </c>
      <c r="L18" s="4" t="s">
        <v>51</v>
      </c>
      <c r="M18" s="4" t="s">
        <v>52</v>
      </c>
      <c r="N18" s="4" t="s">
        <v>47</v>
      </c>
      <c r="O18" s="4" t="s">
        <v>53</v>
      </c>
      <c r="P18" s="4" t="s">
        <v>54</v>
      </c>
    </row>
    <row r="19" spans="1:38" x14ac:dyDescent="0.35">
      <c r="B19" s="9" t="s">
        <v>132</v>
      </c>
      <c r="C19">
        <v>35</v>
      </c>
      <c r="D19">
        <v>36</v>
      </c>
      <c r="E19" s="5">
        <f>(35/36)</f>
        <v>0.97222222222222221</v>
      </c>
      <c r="K19">
        <v>2013</v>
      </c>
      <c r="L19" s="4" t="s">
        <v>30</v>
      </c>
      <c r="M19" s="4">
        <v>3</v>
      </c>
      <c r="N19" s="4" t="s">
        <v>55</v>
      </c>
      <c r="O19" s="4" t="s">
        <v>37</v>
      </c>
      <c r="P19" t="s">
        <v>56</v>
      </c>
    </row>
    <row r="20" spans="1:38" x14ac:dyDescent="0.35">
      <c r="B20" s="9" t="s">
        <v>133</v>
      </c>
      <c r="C20">
        <v>38</v>
      </c>
      <c r="D20">
        <v>41</v>
      </c>
      <c r="E20" s="5">
        <f>(38/41)</f>
        <v>0.92682926829268297</v>
      </c>
      <c r="K20">
        <v>2013</v>
      </c>
      <c r="L20" s="4" t="s">
        <v>30</v>
      </c>
      <c r="M20" s="4">
        <v>3</v>
      </c>
      <c r="N20" s="4"/>
      <c r="O20" s="4"/>
      <c r="P20" s="4" t="s">
        <v>57</v>
      </c>
    </row>
    <row r="21" spans="1:38" s="7" customFormat="1" x14ac:dyDescent="0.35">
      <c r="B21" s="9" t="s">
        <v>134</v>
      </c>
      <c r="C21">
        <v>46</v>
      </c>
      <c r="D21">
        <v>69</v>
      </c>
      <c r="E21" s="3">
        <v>0.67</v>
      </c>
      <c r="F21"/>
      <c r="G21"/>
      <c r="H21"/>
      <c r="I21" t="s">
        <v>58</v>
      </c>
      <c r="J21" t="s">
        <v>18</v>
      </c>
      <c r="K21">
        <v>2007</v>
      </c>
      <c r="L21" s="4" t="s">
        <v>21</v>
      </c>
      <c r="M21" s="4">
        <v>3</v>
      </c>
      <c r="N21" s="4" t="s">
        <v>59</v>
      </c>
      <c r="O21" s="4">
        <v>3</v>
      </c>
      <c r="P21" s="4" t="s">
        <v>60</v>
      </c>
      <c r="Q21"/>
      <c r="R21" t="s">
        <v>61</v>
      </c>
      <c r="S21"/>
      <c r="T21"/>
      <c r="U21"/>
      <c r="V21"/>
      <c r="W21"/>
      <c r="X21"/>
      <c r="Y21"/>
      <c r="Z21"/>
      <c r="AA21"/>
      <c r="AB21"/>
      <c r="AC21"/>
      <c r="AD21"/>
      <c r="AE21"/>
      <c r="AF21"/>
      <c r="AG21"/>
      <c r="AH21"/>
      <c r="AI21"/>
      <c r="AJ21"/>
      <c r="AK21"/>
      <c r="AL21"/>
    </row>
    <row r="22" spans="1:38" x14ac:dyDescent="0.35">
      <c r="B22" s="9" t="s">
        <v>135</v>
      </c>
      <c r="C22">
        <v>37</v>
      </c>
      <c r="D22">
        <v>70</v>
      </c>
      <c r="E22" s="3">
        <v>0.53</v>
      </c>
      <c r="K22">
        <v>2004</v>
      </c>
      <c r="L22" s="4" t="s">
        <v>62</v>
      </c>
      <c r="M22" s="4">
        <v>1</v>
      </c>
      <c r="N22" s="4" t="s">
        <v>21</v>
      </c>
      <c r="O22" s="4">
        <v>3</v>
      </c>
      <c r="P22" s="4" t="s">
        <v>63</v>
      </c>
    </row>
    <row r="23" spans="1:38" x14ac:dyDescent="0.35">
      <c r="B23" s="9" t="s">
        <v>136</v>
      </c>
      <c r="C23">
        <v>11</v>
      </c>
      <c r="D23">
        <v>25</v>
      </c>
      <c r="E23" s="5">
        <f>11/25</f>
        <v>0.44</v>
      </c>
      <c r="J23" t="s">
        <v>18</v>
      </c>
      <c r="K23">
        <v>2011</v>
      </c>
      <c r="L23" t="s">
        <v>41</v>
      </c>
      <c r="M23" t="s">
        <v>42</v>
      </c>
      <c r="N23" t="s">
        <v>64</v>
      </c>
      <c r="O23" t="s">
        <v>42</v>
      </c>
      <c r="P23" s="7" t="s">
        <v>65</v>
      </c>
      <c r="Q23" s="7"/>
      <c r="S23" s="7"/>
      <c r="T23" s="7"/>
      <c r="U23" s="7"/>
      <c r="V23" s="7"/>
      <c r="W23" s="7"/>
      <c r="X23" s="7"/>
      <c r="Y23" s="7"/>
      <c r="Z23" s="7"/>
      <c r="AA23" s="7"/>
      <c r="AB23" s="7"/>
      <c r="AC23" s="7"/>
      <c r="AD23" s="7"/>
      <c r="AE23" s="7"/>
      <c r="AF23" s="7"/>
      <c r="AG23" s="7"/>
      <c r="AH23" s="7"/>
      <c r="AI23" s="7"/>
      <c r="AJ23" s="7"/>
      <c r="AK23" s="7"/>
      <c r="AL23" s="7"/>
    </row>
    <row r="24" spans="1:38" x14ac:dyDescent="0.35">
      <c r="B24" s="9" t="s">
        <v>137</v>
      </c>
      <c r="C24">
        <v>10</v>
      </c>
      <c r="D24">
        <v>23</v>
      </c>
      <c r="E24" s="5">
        <f>(10/23)</f>
        <v>0.43478260869565216</v>
      </c>
      <c r="F24" t="s">
        <v>66</v>
      </c>
      <c r="K24">
        <v>2012</v>
      </c>
      <c r="L24" s="4" t="s">
        <v>21</v>
      </c>
      <c r="M24" s="4">
        <v>3</v>
      </c>
      <c r="N24" s="4" t="s">
        <v>67</v>
      </c>
      <c r="O24" s="4" t="s">
        <v>68</v>
      </c>
      <c r="P24" s="4" t="s">
        <v>69</v>
      </c>
    </row>
    <row r="25" spans="1:38" x14ac:dyDescent="0.35">
      <c r="B25" s="9" t="s">
        <v>138</v>
      </c>
      <c r="C25">
        <v>27</v>
      </c>
      <c r="D25">
        <v>64</v>
      </c>
      <c r="E25" s="5">
        <f>(27/64)</f>
        <v>0.421875</v>
      </c>
      <c r="K25">
        <v>1994</v>
      </c>
      <c r="L25" s="4" t="s">
        <v>21</v>
      </c>
      <c r="M25" s="4">
        <v>3</v>
      </c>
      <c r="N25" s="4" t="s">
        <v>70</v>
      </c>
      <c r="O25" s="4">
        <v>10</v>
      </c>
      <c r="P25" s="4" t="s">
        <v>71</v>
      </c>
    </row>
    <row r="26" spans="1:38" x14ac:dyDescent="0.35">
      <c r="B26" s="9" t="s">
        <v>139</v>
      </c>
      <c r="C26">
        <v>5</v>
      </c>
      <c r="D26">
        <v>14</v>
      </c>
      <c r="E26" s="5">
        <f>5/14</f>
        <v>0.35714285714285715</v>
      </c>
      <c r="K26">
        <v>1997</v>
      </c>
      <c r="L26" t="s">
        <v>72</v>
      </c>
      <c r="M26">
        <v>3</v>
      </c>
      <c r="N26" t="s">
        <v>73</v>
      </c>
      <c r="O26">
        <v>10</v>
      </c>
      <c r="P26" s="4" t="s">
        <v>74</v>
      </c>
    </row>
    <row r="27" spans="1:38" x14ac:dyDescent="0.35">
      <c r="B27" s="9" t="s">
        <v>140</v>
      </c>
      <c r="C27">
        <v>19</v>
      </c>
      <c r="D27">
        <v>135</v>
      </c>
      <c r="E27" s="3">
        <v>0.14000000000000001</v>
      </c>
      <c r="J27" t="s">
        <v>18</v>
      </c>
      <c r="K27">
        <v>2001</v>
      </c>
      <c r="L27" s="4" t="s">
        <v>75</v>
      </c>
      <c r="M27" s="4">
        <v>10</v>
      </c>
      <c r="N27" s="4" t="s">
        <v>20</v>
      </c>
      <c r="O27" s="4">
        <v>10</v>
      </c>
      <c r="P27" s="4"/>
    </row>
    <row r="28" spans="1:38" x14ac:dyDescent="0.35">
      <c r="B28" s="9" t="s">
        <v>141</v>
      </c>
      <c r="C28">
        <v>1</v>
      </c>
      <c r="D28">
        <v>10</v>
      </c>
      <c r="E28" s="5">
        <f>1/10</f>
        <v>0.1</v>
      </c>
      <c r="K28">
        <v>1996</v>
      </c>
      <c r="L28" t="s">
        <v>76</v>
      </c>
      <c r="M28">
        <v>4</v>
      </c>
      <c r="N28" t="s">
        <v>77</v>
      </c>
      <c r="O28">
        <v>10</v>
      </c>
      <c r="P28" s="4"/>
    </row>
    <row r="29" spans="1:38" s="7" customFormat="1" x14ac:dyDescent="0.35">
      <c r="B29" s="14" t="s">
        <v>142</v>
      </c>
      <c r="C29" s="7">
        <v>10</v>
      </c>
      <c r="D29" s="7">
        <v>131</v>
      </c>
      <c r="E29" s="20">
        <f>10/131</f>
        <v>7.6335877862595422E-2</v>
      </c>
      <c r="K29" s="7">
        <v>2016</v>
      </c>
      <c r="L29" s="6" t="s">
        <v>47</v>
      </c>
      <c r="M29" s="6" t="s">
        <v>53</v>
      </c>
      <c r="N29" s="6"/>
      <c r="O29" s="6"/>
      <c r="P29" s="6" t="s">
        <v>78</v>
      </c>
    </row>
    <row r="30" spans="1:38" s="15" customFormat="1" x14ac:dyDescent="0.35">
      <c r="B30" s="16"/>
      <c r="E30" s="19"/>
      <c r="L30" s="18"/>
      <c r="M30" s="18"/>
      <c r="N30" s="18"/>
      <c r="O30" s="18"/>
      <c r="P30" s="18"/>
    </row>
    <row r="31" spans="1:38" x14ac:dyDescent="0.35">
      <c r="A31" s="11" t="s">
        <v>79</v>
      </c>
      <c r="B31" s="10" t="s">
        <v>143</v>
      </c>
      <c r="C31">
        <v>35</v>
      </c>
      <c r="D31">
        <v>35</v>
      </c>
      <c r="E31" s="3">
        <v>1</v>
      </c>
      <c r="K31">
        <v>2004</v>
      </c>
      <c r="L31" s="4" t="s">
        <v>80</v>
      </c>
      <c r="M31" s="4" t="s">
        <v>42</v>
      </c>
      <c r="N31" s="4"/>
      <c r="O31" s="4"/>
      <c r="P31" s="4" t="s">
        <v>81</v>
      </c>
    </row>
    <row r="32" spans="1:38" x14ac:dyDescent="0.35">
      <c r="B32" s="10" t="s">
        <v>144</v>
      </c>
      <c r="C32">
        <v>21</v>
      </c>
      <c r="D32">
        <v>22</v>
      </c>
      <c r="E32" s="5">
        <f>21/22</f>
        <v>0.95454545454545459</v>
      </c>
      <c r="G32" t="s">
        <v>50</v>
      </c>
      <c r="K32">
        <v>2015</v>
      </c>
      <c r="L32" t="s">
        <v>77</v>
      </c>
      <c r="M32">
        <v>10</v>
      </c>
      <c r="N32" t="s">
        <v>82</v>
      </c>
      <c r="O32">
        <v>10</v>
      </c>
      <c r="P32" s="4" t="s">
        <v>83</v>
      </c>
    </row>
    <row r="33" spans="1:16" x14ac:dyDescent="0.35">
      <c r="B33" s="10" t="s">
        <v>145</v>
      </c>
      <c r="C33">
        <v>19</v>
      </c>
      <c r="D33">
        <v>30</v>
      </c>
      <c r="E33" s="3">
        <v>0.63</v>
      </c>
      <c r="J33" t="s">
        <v>18</v>
      </c>
      <c r="K33">
        <v>2002</v>
      </c>
      <c r="L33" s="4" t="s">
        <v>84</v>
      </c>
      <c r="M33" s="4">
        <v>7</v>
      </c>
      <c r="N33" s="4" t="s">
        <v>85</v>
      </c>
      <c r="O33" s="4">
        <v>10</v>
      </c>
      <c r="P33" s="4" t="s">
        <v>86</v>
      </c>
    </row>
    <row r="34" spans="1:16" x14ac:dyDescent="0.35">
      <c r="B34" s="10" t="s">
        <v>146</v>
      </c>
      <c r="C34">
        <v>52</v>
      </c>
      <c r="D34">
        <v>96</v>
      </c>
      <c r="E34" s="3">
        <v>0.54</v>
      </c>
      <c r="F34" s="8" t="s">
        <v>87</v>
      </c>
      <c r="J34" t="s">
        <v>18</v>
      </c>
      <c r="K34">
        <v>2011</v>
      </c>
      <c r="L34" s="6" t="s">
        <v>47</v>
      </c>
      <c r="M34" s="6">
        <v>3</v>
      </c>
      <c r="N34" s="6" t="s">
        <v>88</v>
      </c>
      <c r="O34" s="6" t="s">
        <v>68</v>
      </c>
      <c r="P34" s="4" t="s">
        <v>89</v>
      </c>
    </row>
    <row r="35" spans="1:16" x14ac:dyDescent="0.35">
      <c r="B35" s="10" t="s">
        <v>147</v>
      </c>
      <c r="C35">
        <v>9</v>
      </c>
      <c r="D35">
        <v>20</v>
      </c>
      <c r="E35" s="5">
        <f>9/20</f>
        <v>0.45</v>
      </c>
      <c r="K35">
        <v>1992</v>
      </c>
      <c r="L35" t="s">
        <v>72</v>
      </c>
      <c r="M35">
        <v>3</v>
      </c>
      <c r="N35" t="s">
        <v>90</v>
      </c>
      <c r="O35">
        <v>10</v>
      </c>
      <c r="P35" s="4" t="s">
        <v>89</v>
      </c>
    </row>
    <row r="36" spans="1:16" x14ac:dyDescent="0.35">
      <c r="B36" s="10" t="s">
        <v>148</v>
      </c>
      <c r="C36">
        <v>1</v>
      </c>
      <c r="D36">
        <v>4</v>
      </c>
      <c r="E36" s="5">
        <f>1/4</f>
        <v>0.25</v>
      </c>
      <c r="K36">
        <v>1995</v>
      </c>
      <c r="L36" t="s">
        <v>91</v>
      </c>
      <c r="M36">
        <v>4</v>
      </c>
      <c r="P36" s="4" t="s">
        <v>92</v>
      </c>
    </row>
    <row r="37" spans="1:16" x14ac:dyDescent="0.35">
      <c r="B37" s="10" t="s">
        <v>141</v>
      </c>
      <c r="C37">
        <v>2</v>
      </c>
      <c r="D37">
        <v>10</v>
      </c>
      <c r="E37" s="5">
        <f>2/10</f>
        <v>0.2</v>
      </c>
      <c r="K37">
        <v>1996</v>
      </c>
      <c r="L37" t="s">
        <v>76</v>
      </c>
      <c r="M37">
        <v>4</v>
      </c>
      <c r="N37" t="s">
        <v>77</v>
      </c>
      <c r="O37">
        <v>10</v>
      </c>
      <c r="P37" s="4"/>
    </row>
    <row r="38" spans="1:16" x14ac:dyDescent="0.35">
      <c r="B38" s="10" t="s">
        <v>149</v>
      </c>
      <c r="C38">
        <v>10</v>
      </c>
      <c r="D38">
        <v>51</v>
      </c>
      <c r="E38" s="5">
        <f>(10/51)</f>
        <v>0.19607843137254902</v>
      </c>
      <c r="K38">
        <v>1987</v>
      </c>
      <c r="L38" s="4" t="s">
        <v>93</v>
      </c>
      <c r="M38" s="4">
        <v>1</v>
      </c>
      <c r="N38" s="4" t="s">
        <v>94</v>
      </c>
      <c r="O38" s="4">
        <v>3</v>
      </c>
      <c r="P38" t="s">
        <v>95</v>
      </c>
    </row>
    <row r="39" spans="1:16" x14ac:dyDescent="0.35">
      <c r="B39" s="10" t="s">
        <v>150</v>
      </c>
      <c r="C39">
        <v>2</v>
      </c>
      <c r="D39">
        <v>15</v>
      </c>
      <c r="E39" s="5">
        <f>2/15</f>
        <v>0.13333333333333333</v>
      </c>
      <c r="K39">
        <v>1994</v>
      </c>
      <c r="L39" t="s">
        <v>96</v>
      </c>
      <c r="M39" t="s">
        <v>37</v>
      </c>
      <c r="N39" t="s">
        <v>97</v>
      </c>
      <c r="O39">
        <v>4</v>
      </c>
      <c r="P39" s="4" t="s">
        <v>98</v>
      </c>
    </row>
    <row r="40" spans="1:16" s="15" customFormat="1" x14ac:dyDescent="0.35">
      <c r="B40" s="16"/>
      <c r="E40" s="19"/>
      <c r="P40" s="18"/>
    </row>
    <row r="41" spans="1:16" x14ac:dyDescent="0.35">
      <c r="A41" s="11" t="s">
        <v>102</v>
      </c>
      <c r="B41" s="10" t="s">
        <v>151</v>
      </c>
      <c r="C41">
        <v>78</v>
      </c>
      <c r="D41">
        <v>81</v>
      </c>
      <c r="E41" s="5">
        <f>78/81</f>
        <v>0.96296296296296291</v>
      </c>
      <c r="F41" t="s">
        <v>13</v>
      </c>
      <c r="K41">
        <v>2006</v>
      </c>
      <c r="L41" t="s">
        <v>99</v>
      </c>
      <c r="M41" t="s">
        <v>42</v>
      </c>
      <c r="N41" t="s">
        <v>100</v>
      </c>
      <c r="O41">
        <v>3</v>
      </c>
      <c r="P41" s="4" t="s">
        <v>101</v>
      </c>
    </row>
    <row r="42" spans="1:16" x14ac:dyDescent="0.35">
      <c r="B42" s="11" t="s">
        <v>134</v>
      </c>
      <c r="C42">
        <v>47</v>
      </c>
      <c r="D42">
        <v>60</v>
      </c>
      <c r="E42" s="3">
        <v>0.78</v>
      </c>
      <c r="J42" t="s">
        <v>18</v>
      </c>
      <c r="K42">
        <v>2015</v>
      </c>
      <c r="L42" s="4" t="s">
        <v>21</v>
      </c>
      <c r="M42" s="4">
        <v>3</v>
      </c>
      <c r="N42" s="4" t="s">
        <v>20</v>
      </c>
      <c r="O42" s="4">
        <v>10</v>
      </c>
      <c r="P42" s="4" t="s">
        <v>103</v>
      </c>
    </row>
    <row r="43" spans="1:16" x14ac:dyDescent="0.35">
      <c r="B43" s="12" t="s">
        <v>152</v>
      </c>
      <c r="C43">
        <v>71</v>
      </c>
      <c r="D43">
        <v>100</v>
      </c>
      <c r="E43" s="3">
        <v>0.71</v>
      </c>
      <c r="K43">
        <v>2006</v>
      </c>
      <c r="L43" s="4" t="s">
        <v>19</v>
      </c>
      <c r="M43" s="4">
        <v>3</v>
      </c>
      <c r="N43" s="4" t="s">
        <v>21</v>
      </c>
      <c r="O43" s="4">
        <v>3</v>
      </c>
      <c r="P43" s="4" t="s">
        <v>103</v>
      </c>
    </row>
    <row r="44" spans="1:16" x14ac:dyDescent="0.35">
      <c r="B44" s="10" t="s">
        <v>153</v>
      </c>
      <c r="C44">
        <v>28</v>
      </c>
      <c r="D44">
        <v>40</v>
      </c>
      <c r="E44" s="3">
        <v>0.7</v>
      </c>
      <c r="J44" t="s">
        <v>18</v>
      </c>
      <c r="K44">
        <v>2002</v>
      </c>
      <c r="L44" s="4" t="s">
        <v>28</v>
      </c>
      <c r="M44" s="4">
        <v>10</v>
      </c>
      <c r="N44" s="4" t="s">
        <v>104</v>
      </c>
      <c r="O44" s="4">
        <v>10</v>
      </c>
      <c r="P44" s="4" t="s">
        <v>105</v>
      </c>
    </row>
    <row r="45" spans="1:16" x14ac:dyDescent="0.35">
      <c r="B45" s="10" t="s">
        <v>154</v>
      </c>
      <c r="C45">
        <v>24</v>
      </c>
      <c r="D45">
        <v>74</v>
      </c>
      <c r="E45" s="3">
        <v>0.32</v>
      </c>
      <c r="F45" t="s">
        <v>50</v>
      </c>
      <c r="J45" t="s">
        <v>18</v>
      </c>
      <c r="K45">
        <v>2006</v>
      </c>
      <c r="L45" s="4" t="s">
        <v>106</v>
      </c>
      <c r="M45" s="4" t="s">
        <v>107</v>
      </c>
      <c r="N45" s="4" t="s">
        <v>82</v>
      </c>
      <c r="O45" s="4">
        <v>10</v>
      </c>
      <c r="P45" s="4" t="s">
        <v>108</v>
      </c>
    </row>
    <row r="46" spans="1:16" x14ac:dyDescent="0.35">
      <c r="B46" s="10" t="s">
        <v>155</v>
      </c>
      <c r="C46">
        <v>8</v>
      </c>
      <c r="D46">
        <v>40</v>
      </c>
      <c r="E46" s="3">
        <v>0.2</v>
      </c>
      <c r="J46" t="s">
        <v>18</v>
      </c>
      <c r="K46">
        <v>2006</v>
      </c>
      <c r="L46" s="4" t="s">
        <v>109</v>
      </c>
      <c r="M46" s="4">
        <v>3</v>
      </c>
      <c r="N46" s="4" t="s">
        <v>59</v>
      </c>
      <c r="O46" s="4"/>
      <c r="P46" s="4" t="s">
        <v>63</v>
      </c>
    </row>
    <row r="47" spans="1:16" x14ac:dyDescent="0.35">
      <c r="B47" s="10" t="s">
        <v>156</v>
      </c>
      <c r="C47">
        <v>14</v>
      </c>
      <c r="D47">
        <v>79</v>
      </c>
      <c r="E47" s="3">
        <v>0.18</v>
      </c>
      <c r="J47" t="s">
        <v>18</v>
      </c>
      <c r="K47">
        <v>2000</v>
      </c>
      <c r="L47" s="4" t="s">
        <v>41</v>
      </c>
      <c r="M47" s="4" t="s">
        <v>42</v>
      </c>
      <c r="N47" s="4" t="s">
        <v>110</v>
      </c>
      <c r="O47" s="4">
        <v>10</v>
      </c>
      <c r="P47" s="4" t="s">
        <v>111</v>
      </c>
    </row>
    <row r="48" spans="1:16" x14ac:dyDescent="0.35">
      <c r="B48" s="10" t="s">
        <v>157</v>
      </c>
      <c r="C48">
        <v>6</v>
      </c>
      <c r="D48">
        <v>50</v>
      </c>
      <c r="E48" s="3">
        <v>0.12</v>
      </c>
      <c r="F48" t="s">
        <v>22</v>
      </c>
      <c r="G48" t="s">
        <v>44</v>
      </c>
      <c r="K48">
        <v>2002</v>
      </c>
      <c r="L48" s="4" t="s">
        <v>112</v>
      </c>
      <c r="M48" s="4" t="s">
        <v>42</v>
      </c>
      <c r="N48" s="4" t="s">
        <v>113</v>
      </c>
      <c r="O48" s="4" t="s">
        <v>42</v>
      </c>
      <c r="P48" s="4" t="s">
        <v>114</v>
      </c>
    </row>
    <row r="49" spans="2:16" x14ac:dyDescent="0.35">
      <c r="B49" s="10" t="s">
        <v>158</v>
      </c>
      <c r="C49">
        <v>4</v>
      </c>
      <c r="D49">
        <v>45</v>
      </c>
      <c r="E49" s="3">
        <v>0.09</v>
      </c>
      <c r="J49" t="s">
        <v>18</v>
      </c>
      <c r="K49">
        <v>2009</v>
      </c>
      <c r="L49" s="4" t="s">
        <v>19</v>
      </c>
      <c r="M49" s="4">
        <v>3</v>
      </c>
      <c r="N49" s="4" t="s">
        <v>20</v>
      </c>
      <c r="O49" s="4">
        <v>10</v>
      </c>
      <c r="P49" s="4" t="s">
        <v>115</v>
      </c>
    </row>
    <row r="50" spans="2:16" x14ac:dyDescent="0.35">
      <c r="B50" s="10" t="s">
        <v>159</v>
      </c>
      <c r="C50">
        <v>2</v>
      </c>
      <c r="D50">
        <v>30</v>
      </c>
      <c r="E50" s="3">
        <v>7.0000000000000007E-2</v>
      </c>
      <c r="J50" t="s">
        <v>18</v>
      </c>
      <c r="K50">
        <v>2005</v>
      </c>
      <c r="L50" s="4" t="s">
        <v>116</v>
      </c>
      <c r="M50" s="4" t="s">
        <v>37</v>
      </c>
      <c r="N50" s="4" t="s">
        <v>36</v>
      </c>
      <c r="O50" s="4" t="s">
        <v>37</v>
      </c>
      <c r="P5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West-final few</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Mackenzie Alexander</dc:creator>
  <cp:lastModifiedBy>Mackenzie Alexander</cp:lastModifiedBy>
  <dcterms:created xsi:type="dcterms:W3CDTF">2020-01-16T17:23:20Z</dcterms:created>
  <dcterms:modified xsi:type="dcterms:W3CDTF">2020-01-28T16:52:44Z</dcterms:modified>
</cp:coreProperties>
</file>