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2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<sst xmlns="http://schemas.openxmlformats.org/spreadsheetml/2006/main" count="749" uniqueCount="161">
  <si>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</si>
  <si>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</si>
  <si>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</si>
  <si>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</si>
  <si>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</si>
  <si>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</si>
  <si>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</si>
  <si>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</si>
  <si>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</si>
  <si>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</si>
  <si>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</si>
  <si>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</si>
  <si>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</si>
  <si>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</si>
  <si>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</si>
  <si>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</si>
  <si>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</si>
  <si>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</si>
  <si>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</si>
  <si>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</si>
  <si>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</si>
  <si>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</si>
  <si>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</si>
  <si>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</si>
  <si>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</si>
  <si>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</si>
  <si>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</si>
  <si>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</si>
  <si>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</si>
  <si>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</si>
  <si>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</si>
  <si>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</si>
  <si>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</si>
  <si>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</si>
  <si>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</si>
  <si>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</si>
  <si>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</si>
  <si>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</si>
  <si>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</si>
  <si>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</si>
  <si>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</si>
  <si>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</si>
  <si>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</si>
  <si>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</si>
  <si>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</si>
  <si>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</si>
  <si>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</si>
  <si>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</si>
  <si>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</si>
  <si>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</si>
  <si>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</si>
  <si>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</si>
  <si>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</si>
  <si>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</si>
  <si>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</si>
  <si>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</si>
  <si>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</si>
  <si>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</si>
  <si>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</si>
  <si>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</si>
  <si>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</si>
  <si>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</si>
  <si>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</si>
  <si>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</si>
  <si>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</si>
  <si>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</si>
  <si>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</si>
  <si>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</si>
  <si>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</si>
  <si>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</si>
  <si>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</si>
  <si>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</si>
  <si>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</si>
  <si>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</si>
  <si>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</si>
  <si>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</si>
  <si>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</si>
  <si>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</si>
  <si>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</si>
  <si>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</si>
  <si>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</si>
  <si>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</si>
  <si>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</si>
  <si>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</si>
  <si>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</si>
  <si>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</si>
  <si>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</si>
  <si>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</si>
  <si>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</si>
  <si>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</si>
  <si>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</si>
  <si>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</si>
  <si>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</si>
  <si>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</si>
  <si>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</si>
  <si>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</si>
  <si>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</si>
  <si>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</si>
  <si>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</si>
  <si>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</si>
  <si>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</si>
  <si>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</si>
  <si>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</si>
  <si>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</si>
  <si>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</si>
  <si>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</si>
  <si>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</si>
  <si>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</si>
  <si>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</si>
  <si>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</si>
  <si>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</si>
  <si>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</si>
  <si>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</si>
  <si>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</si>
  <si>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</si>
  <si>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</si>
  <si>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</si>
  <si>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</si>
  <si>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</si>
  <si>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</si>
  <si>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</si>
  <si>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</si>
  <si>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</si>
  <si>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</si>
  <si>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</si>
  <si>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</si>
  <si>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</si>
  <si>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</si>
  <si>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</si>
  <si>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Name:</t>
  </si>
  <si>
    <t>Spraying for head feeding insects.</t>
  </si>
  <si>
    <t>Two sprayings for head feeding insects.</t>
  </si>
  <si>
    <t>Two ascochyta blight fung. trtmts, more maybe needed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</si>
  <si>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</si>
  <si>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</si>
  <si>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</si>
  <si>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</si>
  <si>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</si>
  <si>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</si>
  <si>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</si>
  <si>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</si>
  <si>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Cost includes $8 for inoculant and fungicide seed treatment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</si>
  <si>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</si>
  <si>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</si>
  <si>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</si>
  <si>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</si>
  <si>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</si>
  <si>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</si>
  <si>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</si>
  <si>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Cereal grain aphid insecticide would cost about $4</t>
  </si>
  <si>
    <t>inoculant, soil testing</t>
  </si>
  <si>
    <t>Mkt Rev.</t>
  </si>
  <si>
    <t>per Acre</t>
  </si>
  <si>
    <t xml:space="preserve">Dir. Costs </t>
  </si>
  <si>
    <t>Insect. for cutworms, pea aphids and/or grasshoppers  ~ $4</t>
  </si>
  <si>
    <t>Malt price, price est. for feed quality is $2.40</t>
  </si>
  <si>
    <t>only available by written agreement in some counties of region</t>
  </si>
  <si>
    <t>seed treatment for pea leaf weevil.</t>
  </si>
  <si>
    <t>LARGE CHICKPEA</t>
  </si>
  <si>
    <t>Lg Chickpea</t>
  </si>
  <si>
    <t>North Dakota 2020 Projected Crop Budgets - South West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</si>
</sst>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19050</xdr:rowOff>
    </xdr:from>
    <xdr:to>
      <xdr:col>10</xdr:col>
      <xdr:colOff>219075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768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3" t="s">
        <v>160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96</v>
      </c>
      <c r="B2" s="84"/>
      <c r="C2" s="84"/>
      <c r="D2" s="84"/>
      <c r="E2" s="84"/>
      <c r="F2" s="84"/>
      <c r="G2" s="84"/>
      <c r="H2" s="84"/>
      <c r="I2" s="84"/>
      <c r="J2" s="84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7" t="s">
        <v>97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98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99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100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101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144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145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102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7" t="s">
        <v>103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104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5" t="s">
        <v>137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105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106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123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107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108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109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110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7" t="s">
        <v>111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112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113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114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115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116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0" t="s">
        <v>30</v>
      </c>
    </row>
    <row r="2" spans="1:3" ht="12.75">
      <c r="A2" t="s">
        <v>28</v>
      </c>
      <c r="B2" s="9">
        <v>1710</v>
      </c>
      <c r="C2" s="76"/>
    </row>
    <row r="3" spans="1:3" ht="12.75">
      <c r="A3" t="s">
        <v>133</v>
      </c>
      <c r="B3" s="12">
        <v>0.165</v>
      </c>
      <c r="C3" s="76"/>
    </row>
    <row r="4" spans="1:3" ht="12.75">
      <c r="A4" t="s">
        <v>27</v>
      </c>
      <c r="B4" s="2">
        <f>B2*B3</f>
        <v>282.15000000000003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56.5</v>
      </c>
      <c r="C7" s="76"/>
    </row>
    <row r="8" spans="1:3" ht="12.75">
      <c r="A8" s="1" t="s">
        <v>9</v>
      </c>
      <c r="B8" s="11">
        <v>23.1</v>
      </c>
      <c r="C8" s="76"/>
    </row>
    <row r="9" spans="1:3" ht="12.75">
      <c r="A9" s="1" t="s">
        <v>24</v>
      </c>
      <c r="B9" s="11">
        <v>0</v>
      </c>
      <c r="C9" s="76" t="s">
        <v>127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55.12</v>
      </c>
      <c r="C11" s="76"/>
    </row>
    <row r="12" spans="1:3" ht="12.75">
      <c r="A12" s="1" t="s">
        <v>11</v>
      </c>
      <c r="B12" s="11">
        <v>11.5</v>
      </c>
      <c r="C12" s="76"/>
    </row>
    <row r="13" spans="1:3" ht="12.75">
      <c r="A13" s="1" t="s">
        <v>13</v>
      </c>
      <c r="B13" s="11">
        <v>11.97</v>
      </c>
      <c r="C13" s="76"/>
    </row>
    <row r="14" spans="1:3" ht="12.75">
      <c r="A14" s="1" t="s">
        <v>14</v>
      </c>
      <c r="B14" s="11">
        <v>17.49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4.96</v>
      </c>
      <c r="C17" s="76"/>
    </row>
    <row r="18" spans="1:3" ht="12.75">
      <c r="A18" t="s">
        <v>2</v>
      </c>
      <c r="B18" s="2">
        <f>SUM(B7:B17)</f>
        <v>188.64000000000001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7.83</v>
      </c>
      <c r="C21" s="76"/>
    </row>
    <row r="22" spans="1:3" ht="12.75">
      <c r="A22" s="1" t="s">
        <v>19</v>
      </c>
      <c r="B22" s="7">
        <v>21.43</v>
      </c>
      <c r="C22" s="76"/>
    </row>
    <row r="23" spans="1:3" ht="12.75">
      <c r="A23" s="1" t="s">
        <v>20</v>
      </c>
      <c r="B23" s="7">
        <v>11.64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78.9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267.54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14.610000000000014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0.11031578947368421</v>
      </c>
      <c r="C32" s="76"/>
    </row>
    <row r="33" spans="1:3" ht="12.75">
      <c r="A33" t="s">
        <v>23</v>
      </c>
      <c r="B33" s="13">
        <f>B25/B2</f>
        <v>0.04614035087719299</v>
      </c>
      <c r="C33" s="76"/>
    </row>
    <row r="34" spans="1:3" ht="12.75">
      <c r="A34" t="s">
        <v>26</v>
      </c>
      <c r="B34" s="13">
        <f>B27/B2</f>
        <v>0.1564561403508772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9" t="s">
        <v>30</v>
      </c>
    </row>
    <row r="2" spans="1:3" ht="12.75">
      <c r="A2" t="s">
        <v>28</v>
      </c>
      <c r="B2" s="9">
        <v>21</v>
      </c>
      <c r="C2" s="76"/>
    </row>
    <row r="3" spans="1:3" ht="12.75">
      <c r="A3" t="s">
        <v>133</v>
      </c>
      <c r="B3" s="12">
        <v>9.06</v>
      </c>
      <c r="C3" s="76"/>
    </row>
    <row r="4" spans="1:3" ht="12.75">
      <c r="A4" t="s">
        <v>27</v>
      </c>
      <c r="B4" s="2">
        <f>B2*B3</f>
        <v>190.26000000000002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14</v>
      </c>
      <c r="C7" s="76"/>
    </row>
    <row r="8" spans="1:3" ht="12.75">
      <c r="A8" s="1" t="s">
        <v>9</v>
      </c>
      <c r="B8" s="11">
        <v>26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19.24</v>
      </c>
      <c r="C11" s="76"/>
    </row>
    <row r="12" spans="1:3" ht="12.75">
      <c r="A12" s="1" t="s">
        <v>11</v>
      </c>
      <c r="B12" s="11">
        <v>11.5</v>
      </c>
      <c r="C12" s="76"/>
    </row>
    <row r="13" spans="1:3" ht="12.75">
      <c r="A13" s="1" t="s">
        <v>13</v>
      </c>
      <c r="B13" s="11">
        <v>11.54</v>
      </c>
      <c r="C13" s="76"/>
    </row>
    <row r="14" spans="1:3" ht="12.75">
      <c r="A14" s="1" t="s">
        <v>14</v>
      </c>
      <c r="B14" s="11">
        <v>17.84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2.74</v>
      </c>
      <c r="C17" s="76"/>
    </row>
    <row r="18" spans="1:3" ht="12.75">
      <c r="A18" t="s">
        <v>2</v>
      </c>
      <c r="B18" s="2">
        <f>SUM(B7:B17)</f>
        <v>104.36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7.82</v>
      </c>
      <c r="C21" s="76"/>
    </row>
    <row r="22" spans="1:3" ht="12.75">
      <c r="A22" s="1" t="s">
        <v>19</v>
      </c>
      <c r="B22" s="7">
        <v>21.32</v>
      </c>
      <c r="C22" s="76"/>
    </row>
    <row r="23" spans="1:3" ht="12.75">
      <c r="A23" s="1" t="s">
        <v>20</v>
      </c>
      <c r="B23" s="7">
        <v>12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79.14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183.5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6.760000000000019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4.9695238095238095</v>
      </c>
      <c r="C32" s="76"/>
    </row>
    <row r="33" spans="1:3" ht="12.75">
      <c r="A33" t="s">
        <v>23</v>
      </c>
      <c r="B33" s="2">
        <f>B25/B2</f>
        <v>3.7685714285714287</v>
      </c>
      <c r="C33" s="76"/>
    </row>
    <row r="34" spans="1:3" ht="12.75">
      <c r="A34" t="s">
        <v>26</v>
      </c>
      <c r="B34" s="2">
        <f>B27/B2</f>
        <v>8.738095238095237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9" t="s">
        <v>30</v>
      </c>
    </row>
    <row r="2" spans="1:3" ht="12.75">
      <c r="A2" t="s">
        <v>28</v>
      </c>
      <c r="B2" s="9">
        <v>34</v>
      </c>
      <c r="C2" s="76"/>
    </row>
    <row r="3" spans="1:3" ht="12.75">
      <c r="A3" t="s">
        <v>133</v>
      </c>
      <c r="B3" s="12">
        <v>5.7</v>
      </c>
      <c r="C3" s="78"/>
    </row>
    <row r="4" spans="1:3" ht="12.75">
      <c r="A4" t="s">
        <v>27</v>
      </c>
      <c r="B4" s="2">
        <f>B2*B3</f>
        <v>193.8</v>
      </c>
      <c r="C4" s="78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42</v>
      </c>
      <c r="C7" s="76"/>
    </row>
    <row r="8" spans="1:3" ht="12.75">
      <c r="A8" s="1" t="s">
        <v>9</v>
      </c>
      <c r="B8" s="11">
        <v>35.9</v>
      </c>
      <c r="C8" s="76"/>
    </row>
    <row r="9" spans="1:3" ht="12.75">
      <c r="A9" s="1" t="s">
        <v>24</v>
      </c>
      <c r="B9" s="11">
        <v>1.5</v>
      </c>
      <c r="C9" s="76" t="s">
        <v>135</v>
      </c>
    </row>
    <row r="10" spans="1:3" ht="12.75">
      <c r="A10" s="1" t="s">
        <v>10</v>
      </c>
      <c r="B10" s="11">
        <v>6</v>
      </c>
      <c r="C10" s="76" t="s">
        <v>157</v>
      </c>
    </row>
    <row r="11" spans="1:3" ht="12.75">
      <c r="A11" s="1" t="s">
        <v>12</v>
      </c>
      <c r="B11" s="11">
        <v>5.6</v>
      </c>
      <c r="C11" s="76"/>
    </row>
    <row r="12" spans="1:3" ht="12.75">
      <c r="A12" s="1" t="s">
        <v>11</v>
      </c>
      <c r="B12" s="11">
        <v>7.5</v>
      </c>
      <c r="C12" s="76"/>
    </row>
    <row r="13" spans="1:3" ht="12.75">
      <c r="A13" s="1" t="s">
        <v>13</v>
      </c>
      <c r="B13" s="11">
        <v>11.85</v>
      </c>
      <c r="C13" s="76"/>
    </row>
    <row r="14" spans="1:3" ht="12.75">
      <c r="A14" s="1" t="s">
        <v>14</v>
      </c>
      <c r="B14" s="11">
        <v>18.41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6</v>
      </c>
      <c r="C16" s="76" t="s">
        <v>150</v>
      </c>
    </row>
    <row r="17" spans="1:3" ht="12.75">
      <c r="A17" s="1" t="s">
        <v>17</v>
      </c>
      <c r="B17" s="12">
        <v>3.64</v>
      </c>
      <c r="C17" s="76"/>
    </row>
    <row r="18" spans="1:3" ht="12.75">
      <c r="A18" t="s">
        <v>2</v>
      </c>
      <c r="B18" s="2">
        <f>SUM(B7:B17)</f>
        <v>138.39999999999998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8.06</v>
      </c>
      <c r="C21" s="76"/>
    </row>
    <row r="22" spans="1:3" ht="12.75">
      <c r="A22" s="1" t="s">
        <v>19</v>
      </c>
      <c r="B22" s="7">
        <v>22.55</v>
      </c>
      <c r="C22" s="76"/>
    </row>
    <row r="23" spans="1:3" ht="12.75">
      <c r="A23" s="1" t="s">
        <v>20</v>
      </c>
      <c r="B23" s="7">
        <v>12.33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80.94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219.33999999999997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-25.539999999999964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4.070588235294117</v>
      </c>
      <c r="C32" s="76"/>
    </row>
    <row r="33" spans="1:3" ht="12.75">
      <c r="A33" t="s">
        <v>23</v>
      </c>
      <c r="B33" s="2">
        <f>B25/B2</f>
        <v>2.3805882352941174</v>
      </c>
      <c r="C33" s="76"/>
    </row>
    <row r="34" spans="1:3" ht="12.75">
      <c r="A34" t="s">
        <v>26</v>
      </c>
      <c r="B34" s="2">
        <f>B27/B2</f>
        <v>6.451176470588234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9" t="s">
        <v>30</v>
      </c>
    </row>
    <row r="2" spans="1:3" ht="12.75">
      <c r="A2" t="s">
        <v>28</v>
      </c>
      <c r="B2" s="9">
        <v>66</v>
      </c>
      <c r="C2" s="76"/>
    </row>
    <row r="3" spans="1:3" ht="12.75">
      <c r="A3" t="s">
        <v>133</v>
      </c>
      <c r="B3" s="12">
        <v>2.27</v>
      </c>
      <c r="C3" s="76"/>
    </row>
    <row r="4" spans="1:3" ht="12.75">
      <c r="A4" t="s">
        <v>27</v>
      </c>
      <c r="B4" s="2">
        <f>B2*B3</f>
        <v>149.82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12.5</v>
      </c>
      <c r="C7" s="76"/>
    </row>
    <row r="8" spans="1:3" ht="12.75">
      <c r="A8" s="1" t="s">
        <v>9</v>
      </c>
      <c r="B8" s="11">
        <v>10.6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32.57</v>
      </c>
      <c r="C11" s="76"/>
    </row>
    <row r="12" spans="1:3" ht="12.75">
      <c r="A12" s="1" t="s">
        <v>11</v>
      </c>
      <c r="B12" s="11">
        <v>12.5</v>
      </c>
      <c r="C12" s="76"/>
    </row>
    <row r="13" spans="1:3" ht="12.75">
      <c r="A13" s="1" t="s">
        <v>13</v>
      </c>
      <c r="B13" s="11">
        <v>14.06</v>
      </c>
      <c r="C13" s="76"/>
    </row>
    <row r="14" spans="1:3" ht="12.75">
      <c r="A14" s="1" t="s">
        <v>14</v>
      </c>
      <c r="B14" s="11">
        <v>18.56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2.94</v>
      </c>
      <c r="C17" s="76"/>
    </row>
    <row r="18" spans="1:3" ht="12.75">
      <c r="A18" t="s">
        <v>2</v>
      </c>
      <c r="B18" s="2">
        <f>SUM(B7:B17)</f>
        <v>111.73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8.64</v>
      </c>
      <c r="C21" s="76"/>
    </row>
    <row r="22" spans="1:3" ht="12.75">
      <c r="A22" s="1" t="s">
        <v>19</v>
      </c>
      <c r="B22" s="7">
        <v>22.83</v>
      </c>
      <c r="C22" s="76"/>
    </row>
    <row r="23" spans="1:3" ht="12.75">
      <c r="A23" s="1" t="s">
        <v>20</v>
      </c>
      <c r="B23" s="7">
        <v>13.16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82.63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194.36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-44.54000000000002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1.6928787878787879</v>
      </c>
      <c r="C32" s="76"/>
    </row>
    <row r="33" spans="1:3" ht="12.75">
      <c r="A33" t="s">
        <v>23</v>
      </c>
      <c r="B33" s="2">
        <f>B25/B2</f>
        <v>1.251969696969697</v>
      </c>
      <c r="C33" s="76"/>
    </row>
    <row r="34" spans="1:3" ht="12.75">
      <c r="A34" t="s">
        <v>26</v>
      </c>
      <c r="B34" s="2">
        <f>B27/B2</f>
        <v>2.9448484848484853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9" t="s">
        <v>30</v>
      </c>
    </row>
    <row r="2" spans="1:3" ht="12.75">
      <c r="A2" t="s">
        <v>28</v>
      </c>
      <c r="B2" s="9">
        <v>1370</v>
      </c>
      <c r="C2" s="76"/>
    </row>
    <row r="3" spans="1:3" ht="12.75">
      <c r="A3" t="s">
        <v>133</v>
      </c>
      <c r="B3" s="10">
        <v>0.14</v>
      </c>
      <c r="C3" s="76"/>
    </row>
    <row r="4" spans="1:3" ht="12.75">
      <c r="A4" t="s">
        <v>27</v>
      </c>
      <c r="B4" s="2">
        <f>B2*B3</f>
        <v>191.8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35.5</v>
      </c>
      <c r="C8" s="76" t="s">
        <v>128</v>
      </c>
    </row>
    <row r="9" spans="1:3" ht="12.75">
      <c r="A9" s="1" t="s">
        <v>24</v>
      </c>
      <c r="B9" s="11">
        <v>16</v>
      </c>
      <c r="C9" s="78" t="s">
        <v>148</v>
      </c>
    </row>
    <row r="10" spans="1:3" ht="12.75">
      <c r="A10" s="1" t="s">
        <v>10</v>
      </c>
      <c r="B10" s="11">
        <v>0</v>
      </c>
      <c r="C10" s="78" t="s">
        <v>154</v>
      </c>
    </row>
    <row r="11" spans="1:3" ht="12.75">
      <c r="A11" s="1" t="s">
        <v>12</v>
      </c>
      <c r="B11" s="11">
        <v>3.76</v>
      </c>
      <c r="C11" s="76"/>
    </row>
    <row r="12" spans="1:3" ht="12.75">
      <c r="A12" s="1" t="s">
        <v>11</v>
      </c>
      <c r="B12" s="11">
        <v>9.5</v>
      </c>
      <c r="C12" s="76"/>
    </row>
    <row r="13" spans="1:3" ht="12.75">
      <c r="A13" s="1" t="s">
        <v>13</v>
      </c>
      <c r="B13" s="11">
        <v>13.87</v>
      </c>
      <c r="C13" s="76"/>
    </row>
    <row r="14" spans="1:3" ht="12.75">
      <c r="A14" s="1" t="s">
        <v>14</v>
      </c>
      <c r="B14" s="11">
        <v>21.47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/>
    </row>
    <row r="17" spans="1:3" ht="12.75">
      <c r="A17" s="1" t="s">
        <v>17</v>
      </c>
      <c r="B17" s="12">
        <v>3.53</v>
      </c>
      <c r="C17" s="76"/>
    </row>
    <row r="18" spans="1:3" ht="12.75">
      <c r="A18" t="s">
        <v>2</v>
      </c>
      <c r="B18" s="2">
        <f>SUM(B7:B17)</f>
        <v>134.13000000000002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8.49</v>
      </c>
      <c r="C21" s="76"/>
    </row>
    <row r="22" spans="1:3" ht="12.75">
      <c r="A22" s="1" t="s">
        <v>19</v>
      </c>
      <c r="B22" s="7">
        <v>26.15</v>
      </c>
      <c r="C22" s="76"/>
    </row>
    <row r="23" spans="1:3" ht="12.75">
      <c r="A23" s="1" t="s">
        <v>20</v>
      </c>
      <c r="B23" s="7">
        <v>14.18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86.82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220.95000000000002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-29.150000000000006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0.09790510948905111</v>
      </c>
      <c r="C32" s="76"/>
    </row>
    <row r="33" spans="1:3" ht="12.75">
      <c r="A33" t="s">
        <v>23</v>
      </c>
      <c r="B33" s="13">
        <f>B25/B2</f>
        <v>0.06337226277372263</v>
      </c>
      <c r="C33" s="76"/>
    </row>
    <row r="34" spans="1:3" ht="12.75">
      <c r="A34" t="s">
        <v>26</v>
      </c>
      <c r="B34" s="13">
        <f>B27/B2</f>
        <v>0.16127737226277372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9" t="s">
        <v>30</v>
      </c>
    </row>
    <row r="2" spans="1:3" ht="12.75">
      <c r="A2" t="s">
        <v>28</v>
      </c>
      <c r="B2" s="9">
        <v>800</v>
      </c>
      <c r="C2" s="76"/>
    </row>
    <row r="3" spans="1:3" ht="12.75">
      <c r="A3" t="s">
        <v>133</v>
      </c>
      <c r="B3" s="10">
        <v>0.3</v>
      </c>
      <c r="C3" s="76"/>
    </row>
    <row r="4" spans="1:3" ht="12.75">
      <c r="A4" t="s">
        <v>27</v>
      </c>
      <c r="B4" s="27">
        <f>B2*B3</f>
        <v>240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20.2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15.03</v>
      </c>
      <c r="C11" s="76"/>
    </row>
    <row r="12" spans="1:3" ht="12.75">
      <c r="A12" s="1" t="s">
        <v>11</v>
      </c>
      <c r="B12" s="11">
        <v>25.5</v>
      </c>
      <c r="C12" s="78" t="s">
        <v>142</v>
      </c>
    </row>
    <row r="13" spans="1:3" ht="12.75">
      <c r="A13" s="1" t="s">
        <v>13</v>
      </c>
      <c r="B13" s="11">
        <v>11.57</v>
      </c>
      <c r="C13" s="76"/>
    </row>
    <row r="14" spans="1:3" ht="12.75">
      <c r="A14" s="1" t="s">
        <v>14</v>
      </c>
      <c r="B14" s="11">
        <v>17.79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3.22</v>
      </c>
      <c r="C17" s="76"/>
    </row>
    <row r="18" spans="1:3" ht="12.75">
      <c r="A18" t="s">
        <v>2</v>
      </c>
      <c r="B18" s="2">
        <f>SUM(B7:B17)</f>
        <v>122.31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7.88</v>
      </c>
      <c r="C21" s="76"/>
    </row>
    <row r="22" spans="1:3" ht="12.75">
      <c r="A22" s="1" t="s">
        <v>19</v>
      </c>
      <c r="B22" s="7">
        <v>20.67</v>
      </c>
      <c r="C22" s="76"/>
    </row>
    <row r="23" spans="1:3" ht="12.75">
      <c r="A23" s="1" t="s">
        <v>20</v>
      </c>
      <c r="B23" s="7">
        <v>12.45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201.31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38.69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0.1528875</v>
      </c>
      <c r="C32" s="76"/>
    </row>
    <row r="33" spans="1:3" ht="12.75">
      <c r="A33" t="s">
        <v>23</v>
      </c>
      <c r="B33" s="13">
        <f>B25/B2</f>
        <v>0.09875</v>
      </c>
      <c r="C33" s="76"/>
    </row>
    <row r="34" spans="1:3" ht="12.75">
      <c r="A34" t="s">
        <v>26</v>
      </c>
      <c r="B34" s="13">
        <f>B27/B2</f>
        <v>0.2516375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79</v>
      </c>
      <c r="B1" s="22" t="s">
        <v>0</v>
      </c>
      <c r="C1" s="79" t="s">
        <v>30</v>
      </c>
    </row>
    <row r="2" spans="1:3" ht="12.75">
      <c r="A2" t="s">
        <v>28</v>
      </c>
      <c r="B2" s="9">
        <v>1050</v>
      </c>
      <c r="C2" s="76"/>
    </row>
    <row r="3" spans="1:3" ht="12.75">
      <c r="A3" t="s">
        <v>133</v>
      </c>
      <c r="B3" s="10">
        <v>0.19</v>
      </c>
      <c r="C3" s="76"/>
    </row>
    <row r="4" spans="1:3" ht="12.75">
      <c r="A4" t="s">
        <v>27</v>
      </c>
      <c r="B4" s="2">
        <f>B2*B3</f>
        <v>199.5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8.1</v>
      </c>
      <c r="C7" s="76"/>
    </row>
    <row r="8" spans="1:3" ht="12.75">
      <c r="A8" s="1" t="s">
        <v>9</v>
      </c>
      <c r="B8" s="11">
        <v>22.1</v>
      </c>
      <c r="C8" s="76"/>
    </row>
    <row r="9" spans="1:3" ht="12.75">
      <c r="A9" s="1" t="s">
        <v>24</v>
      </c>
      <c r="B9" s="11">
        <v>18</v>
      </c>
      <c r="C9" s="76" t="s">
        <v>136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14.95</v>
      </c>
      <c r="C11" s="76"/>
    </row>
    <row r="12" spans="1:3" ht="12.75">
      <c r="A12" s="1" t="s">
        <v>11</v>
      </c>
      <c r="B12" s="11">
        <v>15</v>
      </c>
      <c r="C12" s="76"/>
    </row>
    <row r="13" spans="1:3" ht="12.75">
      <c r="A13" s="1" t="s">
        <v>13</v>
      </c>
      <c r="B13" s="11">
        <v>10.44</v>
      </c>
      <c r="C13" s="76"/>
    </row>
    <row r="14" spans="1:3" ht="12.75">
      <c r="A14" s="1" t="s">
        <v>14</v>
      </c>
      <c r="B14" s="11">
        <v>16.54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3.05</v>
      </c>
      <c r="C17" s="76"/>
    </row>
    <row r="18" spans="1:3" ht="12.75">
      <c r="A18" t="s">
        <v>2</v>
      </c>
      <c r="B18" s="2">
        <f>SUM(B7:B17)</f>
        <v>116.17999999999999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7.44</v>
      </c>
      <c r="C21" s="76"/>
    </row>
    <row r="22" spans="1:3" ht="12.75">
      <c r="A22" s="1" t="s">
        <v>19</v>
      </c>
      <c r="B22" s="7">
        <v>18.83</v>
      </c>
      <c r="C22" s="76"/>
    </row>
    <row r="23" spans="1:3" ht="12.75">
      <c r="A23" s="1" t="s">
        <v>20</v>
      </c>
      <c r="B23" s="7">
        <v>10.51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74.78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190.95999999999998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8.54000000000002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0.11064761904761904</v>
      </c>
      <c r="C32" s="76"/>
    </row>
    <row r="33" spans="1:3" ht="12.75">
      <c r="A33" t="s">
        <v>23</v>
      </c>
      <c r="B33" s="13">
        <f>B25/B2</f>
        <v>0.07121904761904763</v>
      </c>
      <c r="C33" s="76"/>
    </row>
    <row r="34" spans="1:3" ht="12.75">
      <c r="A34" t="s">
        <v>26</v>
      </c>
      <c r="B34" s="13">
        <f>B27/B2</f>
        <v>0.18186666666666665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9" t="s">
        <v>30</v>
      </c>
    </row>
    <row r="2" spans="1:3" ht="12.75">
      <c r="A2" t="s">
        <v>28</v>
      </c>
      <c r="B2" s="28">
        <v>850</v>
      </c>
      <c r="C2" s="76"/>
    </row>
    <row r="3" spans="1:3" ht="12.75">
      <c r="A3" t="s">
        <v>133</v>
      </c>
      <c r="B3" s="10">
        <v>0.199</v>
      </c>
      <c r="C3" s="76"/>
    </row>
    <row r="4" spans="1:3" ht="12.75">
      <c r="A4" t="s">
        <v>27</v>
      </c>
      <c r="B4" s="2">
        <f>B2*B3</f>
        <v>169.15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</v>
      </c>
      <c r="C7" s="76"/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7.86</v>
      </c>
      <c r="C11" s="76"/>
    </row>
    <row r="12" spans="1:3" ht="12.75">
      <c r="A12" s="1" t="s">
        <v>11</v>
      </c>
      <c r="B12" s="11">
        <v>7.5</v>
      </c>
      <c r="C12" s="78" t="s">
        <v>143</v>
      </c>
    </row>
    <row r="13" spans="1:3" ht="12.75">
      <c r="A13" s="1" t="s">
        <v>13</v>
      </c>
      <c r="B13" s="11">
        <v>11.17</v>
      </c>
      <c r="C13" s="76"/>
    </row>
    <row r="14" spans="1:3" ht="12.75">
      <c r="A14" s="1" t="s">
        <v>14</v>
      </c>
      <c r="B14" s="11">
        <v>17.06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2.24</v>
      </c>
      <c r="C17" s="76"/>
    </row>
    <row r="18" spans="1:3" ht="12.75">
      <c r="A18" t="s">
        <v>2</v>
      </c>
      <c r="B18" s="2">
        <f>SUM(B7:B17)</f>
        <v>85.33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7.7</v>
      </c>
      <c r="C21" s="76"/>
    </row>
    <row r="22" spans="1:3" ht="12.75">
      <c r="A22" s="1" t="s">
        <v>19</v>
      </c>
      <c r="B22" s="7">
        <v>20.08</v>
      </c>
      <c r="C22" s="76"/>
    </row>
    <row r="23" spans="1:3" ht="12.75">
      <c r="A23" s="1" t="s">
        <v>20</v>
      </c>
      <c r="B23" s="7">
        <v>11.69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77.47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162.8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6.349999999999994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0.10038823529411764</v>
      </c>
      <c r="C32" s="76"/>
    </row>
    <row r="33" spans="1:3" ht="12.75">
      <c r="A33" t="s">
        <v>23</v>
      </c>
      <c r="B33" s="13">
        <f>B25/B2</f>
        <v>0.09114117647058824</v>
      </c>
      <c r="C33" s="76"/>
    </row>
    <row r="34" spans="1:3" ht="12.75">
      <c r="A34" t="s">
        <v>26</v>
      </c>
      <c r="B34" s="13">
        <f>B27/B2</f>
        <v>0.1915294117647059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9" t="s">
        <v>30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133</v>
      </c>
      <c r="B3" s="10">
        <v>0.075</v>
      </c>
      <c r="C3" s="76"/>
    </row>
    <row r="4" spans="1:3" ht="12.75">
      <c r="A4" t="s">
        <v>27</v>
      </c>
      <c r="B4" s="2">
        <f>B2*B3</f>
        <v>105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8.75</v>
      </c>
      <c r="C7" s="76"/>
    </row>
    <row r="8" spans="1:3" ht="12.75">
      <c r="A8" s="1" t="s">
        <v>9</v>
      </c>
      <c r="B8" s="11">
        <v>9.6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12.45</v>
      </c>
      <c r="C11" s="76"/>
    </row>
    <row r="12" spans="1:3" ht="12.75">
      <c r="A12" s="1" t="s">
        <v>11</v>
      </c>
      <c r="B12" s="11">
        <v>0</v>
      </c>
      <c r="C12" s="76"/>
    </row>
    <row r="13" spans="1:3" ht="12.75">
      <c r="A13" s="1" t="s">
        <v>13</v>
      </c>
      <c r="B13" s="11">
        <v>12</v>
      </c>
      <c r="C13" s="76"/>
    </row>
    <row r="14" spans="1:3" ht="12.75">
      <c r="A14" s="1" t="s">
        <v>14</v>
      </c>
      <c r="B14" s="11">
        <v>17.46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1.84</v>
      </c>
      <c r="C17" s="76"/>
    </row>
    <row r="18" spans="1:3" ht="12.75">
      <c r="A18" t="s">
        <v>2</v>
      </c>
      <c r="B18" s="2">
        <f>SUM(B7:B17)</f>
        <v>70.1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7.92</v>
      </c>
      <c r="C21" s="76"/>
    </row>
    <row r="22" spans="1:3" ht="12.75">
      <c r="A22" s="1" t="s">
        <v>19</v>
      </c>
      <c r="B22" s="7">
        <v>20.8</v>
      </c>
      <c r="C22" s="76"/>
    </row>
    <row r="23" spans="1:3" ht="12.75">
      <c r="A23" s="1" t="s">
        <v>20</v>
      </c>
      <c r="B23" s="7">
        <v>12.09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78.81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148.91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-43.91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13">
        <f>B18/B2</f>
        <v>0.050071428571428565</v>
      </c>
      <c r="C32" s="76"/>
    </row>
    <row r="33" spans="1:3" ht="12.75">
      <c r="A33" t="s">
        <v>23</v>
      </c>
      <c r="B33" s="13">
        <f>B25/B2</f>
        <v>0.056292857142857144</v>
      </c>
      <c r="C33" s="76"/>
    </row>
    <row r="34" spans="1:3" ht="12.75">
      <c r="A34" t="s">
        <v>26</v>
      </c>
      <c r="B34" s="13">
        <f>B27/B2</f>
        <v>0.10636428571428572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158</v>
      </c>
      <c r="B1" s="22" t="s">
        <v>0</v>
      </c>
      <c r="C1" s="79" t="s">
        <v>30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133</v>
      </c>
      <c r="B3" s="25">
        <v>0.16</v>
      </c>
      <c r="C3" s="76"/>
    </row>
    <row r="4" spans="1:3" ht="12.75">
      <c r="A4" t="s">
        <v>27</v>
      </c>
      <c r="B4" s="2">
        <f>B2*B3</f>
        <v>224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</v>
      </c>
      <c r="C7" s="76"/>
    </row>
    <row r="8" spans="1:3" ht="12.75">
      <c r="A8" s="1" t="s">
        <v>9</v>
      </c>
      <c r="B8" s="11">
        <v>36.3</v>
      </c>
      <c r="C8" s="76"/>
    </row>
    <row r="9" spans="1:3" ht="12.75">
      <c r="A9" s="1" t="s">
        <v>24</v>
      </c>
      <c r="B9" s="11">
        <v>36</v>
      </c>
      <c r="C9" s="78" t="s">
        <v>132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10.98</v>
      </c>
      <c r="C11" s="76"/>
    </row>
    <row r="12" spans="1:3" ht="12.75">
      <c r="A12" s="1" t="s">
        <v>11</v>
      </c>
      <c r="B12" s="11">
        <v>9.5</v>
      </c>
      <c r="C12" s="76"/>
    </row>
    <row r="13" spans="1:3" ht="12.75">
      <c r="A13" s="1" t="s">
        <v>13</v>
      </c>
      <c r="B13" s="11">
        <v>14.29</v>
      </c>
      <c r="C13" s="76"/>
    </row>
    <row r="14" spans="1:3" ht="12.75">
      <c r="A14" s="1" t="s">
        <v>14</v>
      </c>
      <c r="B14" s="11">
        <v>22.33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8.5</v>
      </c>
      <c r="C16" s="76"/>
    </row>
    <row r="17" spans="1:3" ht="12.75">
      <c r="A17" s="1" t="s">
        <v>17</v>
      </c>
      <c r="B17" s="12">
        <v>5.24</v>
      </c>
      <c r="C17" s="76"/>
    </row>
    <row r="18" spans="1:3" ht="12.75">
      <c r="A18" t="s">
        <v>2</v>
      </c>
      <c r="B18" s="2">
        <f>SUM(B7:B17)</f>
        <v>199.14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8.66</v>
      </c>
      <c r="C21" s="76"/>
    </row>
    <row r="22" spans="1:3" ht="12.75">
      <c r="A22" s="1" t="s">
        <v>19</v>
      </c>
      <c r="B22" s="7">
        <v>26.87</v>
      </c>
      <c r="C22" s="76"/>
    </row>
    <row r="23" spans="1:3" ht="12.75">
      <c r="A23" s="1" t="s">
        <v>20</v>
      </c>
      <c r="B23" s="7">
        <v>14.71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88.24000000000001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287.38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-63.379999999999995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0.14224285714285714</v>
      </c>
      <c r="C32" s="76"/>
    </row>
    <row r="33" spans="1:3" ht="12.75">
      <c r="A33" t="s">
        <v>23</v>
      </c>
      <c r="B33" s="13">
        <f>B25/B2</f>
        <v>0.06302857142857143</v>
      </c>
      <c r="C33" s="76"/>
    </row>
    <row r="34" spans="1:3" ht="12.75">
      <c r="A34" t="s">
        <v>26</v>
      </c>
      <c r="B34" s="13">
        <f>B27/B2</f>
        <v>0.20527142857142858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151</v>
      </c>
      <c r="C1" s="50" t="s">
        <v>118</v>
      </c>
      <c r="D1" s="50" t="s">
        <v>117</v>
      </c>
      <c r="E1" s="51" t="s">
        <v>71</v>
      </c>
      <c r="F1" s="50" t="s">
        <v>66</v>
      </c>
      <c r="G1" s="50" t="s">
        <v>66</v>
      </c>
      <c r="H1" s="52" t="s">
        <v>66</v>
      </c>
    </row>
    <row r="2" spans="1:8" ht="12.75">
      <c r="A2" s="53" t="s">
        <v>63</v>
      </c>
      <c r="B2" s="15" t="s">
        <v>152</v>
      </c>
      <c r="C2" s="15" t="s">
        <v>152</v>
      </c>
      <c r="D2" s="45" t="s">
        <v>118</v>
      </c>
      <c r="E2" s="48" t="s">
        <v>72</v>
      </c>
      <c r="F2" s="15" t="s">
        <v>64</v>
      </c>
      <c r="G2" s="15" t="s">
        <v>153</v>
      </c>
      <c r="H2" s="54" t="s">
        <v>65</v>
      </c>
    </row>
    <row r="3" spans="1:8" ht="12.75">
      <c r="A3" s="55" t="s">
        <v>49</v>
      </c>
      <c r="B3" s="46">
        <f>HRSW!B4</f>
        <v>207.48000000000002</v>
      </c>
      <c r="C3" s="46">
        <f>HRSW!B18</f>
        <v>132.33999999999997</v>
      </c>
      <c r="D3" s="16">
        <f>B3-C3</f>
        <v>75.14000000000004</v>
      </c>
      <c r="E3" s="18">
        <v>1000</v>
      </c>
      <c r="F3" s="19">
        <f aca="true" t="shared" si="0" ref="F3:F21">B3*E3</f>
        <v>207480.00000000003</v>
      </c>
      <c r="G3" s="19">
        <f aca="true" t="shared" si="1" ref="G3:G21">E3*C3</f>
        <v>132339.99999999997</v>
      </c>
      <c r="H3" s="34">
        <f>F3-G3</f>
        <v>75140.00000000006</v>
      </c>
    </row>
    <row r="4" spans="1:8" ht="12.75">
      <c r="A4" s="55" t="s">
        <v>50</v>
      </c>
      <c r="B4" s="46">
        <f>Durum!B4</f>
        <v>223.85999999999999</v>
      </c>
      <c r="C4" s="46">
        <f>Durum!B18</f>
        <v>137.74</v>
      </c>
      <c r="D4" s="16">
        <f aca="true" t="shared" si="2" ref="D4:D21">B4-C4</f>
        <v>86.11999999999998</v>
      </c>
      <c r="E4" s="18">
        <v>800</v>
      </c>
      <c r="F4" s="19">
        <f t="shared" si="0"/>
        <v>179088</v>
      </c>
      <c r="G4" s="19">
        <f t="shared" si="1"/>
        <v>110192</v>
      </c>
      <c r="H4" s="34">
        <f aca="true" t="shared" si="3" ref="H4:H20">F4-G4</f>
        <v>68896</v>
      </c>
    </row>
    <row r="5" spans="1:8" ht="12.75">
      <c r="A5" s="55" t="s">
        <v>51</v>
      </c>
      <c r="B5" s="46">
        <f>Barley!B4</f>
        <v>193.23000000000002</v>
      </c>
      <c r="C5" s="46">
        <f>Barley!B18</f>
        <v>118.69</v>
      </c>
      <c r="D5" s="16">
        <f t="shared" si="2"/>
        <v>74.54000000000002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298.15000000000003</v>
      </c>
      <c r="C6" s="46">
        <f>Corn!B18</f>
        <v>203.36</v>
      </c>
      <c r="D6" s="16">
        <f t="shared" si="2"/>
        <v>94.79000000000002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139</v>
      </c>
      <c r="B7" s="46">
        <f>Soy!B4</f>
        <v>233.45000000000002</v>
      </c>
      <c r="C7" s="46">
        <f>Soy!B18</f>
        <v>126.44</v>
      </c>
      <c r="D7" s="16">
        <f>B7-C7</f>
        <v>107.01000000000002</v>
      </c>
      <c r="E7" s="18">
        <v>200</v>
      </c>
      <c r="F7" s="19">
        <f>B7*E7</f>
        <v>46690</v>
      </c>
      <c r="G7" s="19">
        <f>E7*C7</f>
        <v>25288</v>
      </c>
      <c r="H7" s="34">
        <f>F7-G7</f>
        <v>21402</v>
      </c>
    </row>
    <row r="8" spans="1:8" ht="12.75">
      <c r="A8" s="55" t="s">
        <v>52</v>
      </c>
      <c r="B8" s="46">
        <f>Oil_SF!B4</f>
        <v>264.69</v>
      </c>
      <c r="C8" s="46">
        <f>Oil_SF!B18</f>
        <v>160</v>
      </c>
      <c r="D8" s="16">
        <f t="shared" si="2"/>
        <v>104.69</v>
      </c>
      <c r="E8" s="18">
        <v>400</v>
      </c>
      <c r="F8" s="19">
        <f t="shared" si="0"/>
        <v>105876</v>
      </c>
      <c r="G8" s="19">
        <f t="shared" si="1"/>
        <v>64000</v>
      </c>
      <c r="H8" s="34">
        <f t="shared" si="3"/>
        <v>41876</v>
      </c>
    </row>
    <row r="9" spans="1:8" ht="12.75">
      <c r="A9" s="56" t="s">
        <v>82</v>
      </c>
      <c r="B9" s="46">
        <f>Conf_SF!B4</f>
        <v>343.64</v>
      </c>
      <c r="C9" s="46">
        <f>Conf_SF!B18</f>
        <v>198.85</v>
      </c>
      <c r="D9" s="16">
        <f t="shared" si="2"/>
        <v>144.79</v>
      </c>
      <c r="E9" s="18">
        <v>200</v>
      </c>
      <c r="F9" s="19">
        <f t="shared" si="0"/>
        <v>68728</v>
      </c>
      <c r="G9" s="19">
        <f t="shared" si="1"/>
        <v>39770</v>
      </c>
      <c r="H9" s="34">
        <f>F9-G9</f>
        <v>28958</v>
      </c>
    </row>
    <row r="10" spans="1:8" ht="12.75">
      <c r="A10" s="55" t="s">
        <v>53</v>
      </c>
      <c r="B10" s="46">
        <f>Canola!B4</f>
        <v>282.15000000000003</v>
      </c>
      <c r="C10" s="46">
        <f>Canola!B18</f>
        <v>188.64000000000001</v>
      </c>
      <c r="D10" s="16">
        <f t="shared" si="2"/>
        <v>93.51000000000002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5" t="s">
        <v>54</v>
      </c>
      <c r="B11" s="46">
        <f>Flax!B4</f>
        <v>190.26000000000002</v>
      </c>
      <c r="C11" s="46">
        <f>Flax!B18</f>
        <v>104.36</v>
      </c>
      <c r="D11" s="16">
        <f t="shared" si="2"/>
        <v>85.90000000000002</v>
      </c>
      <c r="E11" s="18">
        <v>200</v>
      </c>
      <c r="F11" s="19">
        <f t="shared" si="0"/>
        <v>38052.00000000001</v>
      </c>
      <c r="G11" s="19">
        <f t="shared" si="1"/>
        <v>20872</v>
      </c>
      <c r="H11" s="34">
        <f t="shared" si="3"/>
        <v>17180.000000000007</v>
      </c>
    </row>
    <row r="12" spans="1:8" ht="12.75">
      <c r="A12" s="55" t="s">
        <v>57</v>
      </c>
      <c r="B12" s="46">
        <f>Peas!B4</f>
        <v>193.8</v>
      </c>
      <c r="C12" s="46">
        <f>Peas!B18</f>
        <v>138.39999999999998</v>
      </c>
      <c r="D12" s="16">
        <f t="shared" si="2"/>
        <v>55.400000000000034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Oats!B4</f>
        <v>149.82</v>
      </c>
      <c r="C13" s="46">
        <f>Oats!B18</f>
        <v>111.73</v>
      </c>
      <c r="D13" s="16">
        <f t="shared" si="2"/>
        <v>38.08999999999999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5" t="s">
        <v>59</v>
      </c>
      <c r="B14" s="46">
        <f>Lentil!B4</f>
        <v>191.8</v>
      </c>
      <c r="C14" s="46">
        <f>Lentil!B18</f>
        <v>134.13000000000002</v>
      </c>
      <c r="D14" s="16">
        <f t="shared" si="2"/>
        <v>57.66999999999999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5" t="s">
        <v>55</v>
      </c>
      <c r="B15" s="46">
        <f>Mustard!B4</f>
        <v>240</v>
      </c>
      <c r="C15" s="46">
        <f>Mustard!B18</f>
        <v>122.31</v>
      </c>
      <c r="D15" s="16">
        <f t="shared" si="2"/>
        <v>117.69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6" t="s">
        <v>80</v>
      </c>
      <c r="B16" s="46">
        <f>Saffl!B4</f>
        <v>199.5</v>
      </c>
      <c r="C16" s="46">
        <f>Saffl!B18</f>
        <v>116.17999999999999</v>
      </c>
      <c r="D16" s="16">
        <f t="shared" si="2"/>
        <v>83.32000000000001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5" t="s">
        <v>56</v>
      </c>
      <c r="B17" s="46">
        <f>Buckwht!B4</f>
        <v>169.15</v>
      </c>
      <c r="C17" s="46">
        <f>Buckwht!B18</f>
        <v>85.33</v>
      </c>
      <c r="D17" s="16">
        <f t="shared" si="2"/>
        <v>83.82000000000001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Millet!B4</f>
        <v>105</v>
      </c>
      <c r="C18" s="46">
        <f>Millet!B18</f>
        <v>70.1</v>
      </c>
      <c r="D18" s="16">
        <f t="shared" si="2"/>
        <v>34.900000000000006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HRWW!B4</f>
        <v>179.73999999999998</v>
      </c>
      <c r="C19" s="46">
        <f>HRWW!B18</f>
        <v>128.31</v>
      </c>
      <c r="D19" s="16">
        <f t="shared" si="2"/>
        <v>51.42999999999998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55" t="s">
        <v>62</v>
      </c>
      <c r="B20" s="46">
        <f>Rye!B4</f>
        <v>173.43</v>
      </c>
      <c r="C20" s="46">
        <f>Rye!B18</f>
        <v>104.86000000000001</v>
      </c>
      <c r="D20" s="16">
        <f t="shared" si="2"/>
        <v>68.57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82" t="s">
        <v>159</v>
      </c>
      <c r="B21" s="46">
        <f>Chickpea!B4</f>
        <v>224</v>
      </c>
      <c r="C21" s="46">
        <f>Chickpea!B18</f>
        <v>199.14</v>
      </c>
      <c r="D21" s="16">
        <f t="shared" si="2"/>
        <v>24.860000000000014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75</v>
      </c>
      <c r="B22" s="14"/>
      <c r="C22" s="26"/>
      <c r="D22" s="26"/>
      <c r="E22" s="20">
        <f>SUM(E3:E21)</f>
        <v>2800</v>
      </c>
      <c r="F22" s="20">
        <f>SUM(F3:F21)</f>
        <v>645914</v>
      </c>
      <c r="G22" s="20">
        <f>SUM(G3:G21)</f>
        <v>392462</v>
      </c>
      <c r="H22" s="38">
        <f>SUM(H3:H21)</f>
        <v>253452.00000000006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87" t="s">
        <v>48</v>
      </c>
      <c r="D24" s="87"/>
      <c r="E24" s="87"/>
      <c r="F24" s="3"/>
      <c r="G24" s="3"/>
      <c r="H24" s="3"/>
    </row>
    <row r="25" spans="1:8" ht="12.75">
      <c r="A25" s="57" t="s">
        <v>73</v>
      </c>
      <c r="B25" s="58"/>
      <c r="C25" s="58"/>
      <c r="D25" s="59"/>
      <c r="E25" s="58" t="s">
        <v>74</v>
      </c>
      <c r="F25" s="58"/>
      <c r="G25" s="58"/>
      <c r="H25" s="60"/>
    </row>
    <row r="26" spans="1:8" ht="12.75">
      <c r="A26" s="55" t="s">
        <v>27</v>
      </c>
      <c r="B26" s="4"/>
      <c r="C26" s="19">
        <f>F22</f>
        <v>645914</v>
      </c>
      <c r="D26" s="4"/>
      <c r="E26" s="4" t="s">
        <v>68</v>
      </c>
      <c r="F26" s="4"/>
      <c r="G26" s="61">
        <f>G22</f>
        <v>392462</v>
      </c>
      <c r="H26" s="62"/>
    </row>
    <row r="27" spans="1:8" ht="12.75">
      <c r="A27" s="88" t="s">
        <v>147</v>
      </c>
      <c r="B27" s="89"/>
      <c r="C27" s="67">
        <v>0</v>
      </c>
      <c r="D27" s="68" t="s">
        <v>70</v>
      </c>
      <c r="E27" s="89" t="s">
        <v>119</v>
      </c>
      <c r="F27" s="89"/>
      <c r="G27" s="67">
        <v>51300</v>
      </c>
      <c r="H27" s="69" t="s">
        <v>70</v>
      </c>
    </row>
    <row r="28" spans="1:11" ht="12.75">
      <c r="A28" s="85"/>
      <c r="B28" s="86"/>
      <c r="C28" s="67">
        <v>0</v>
      </c>
      <c r="D28" s="4"/>
      <c r="E28" s="89" t="s">
        <v>67</v>
      </c>
      <c r="F28" s="89"/>
      <c r="G28" s="67">
        <v>106400</v>
      </c>
      <c r="H28" s="64"/>
      <c r="K28" s="70"/>
    </row>
    <row r="29" spans="1:8" ht="12.75">
      <c r="A29" s="85"/>
      <c r="B29" s="86"/>
      <c r="C29" s="67">
        <v>0</v>
      </c>
      <c r="D29" s="4"/>
      <c r="E29" s="89" t="s">
        <v>120</v>
      </c>
      <c r="F29" s="89"/>
      <c r="G29" s="67">
        <v>0</v>
      </c>
      <c r="H29" s="64"/>
    </row>
    <row r="30" spans="1:8" ht="12.75">
      <c r="A30" s="85"/>
      <c r="B30" s="86"/>
      <c r="C30" s="67">
        <v>0</v>
      </c>
      <c r="D30" s="4"/>
      <c r="E30" s="89" t="s">
        <v>69</v>
      </c>
      <c r="F30" s="89"/>
      <c r="G30" s="67">
        <v>0</v>
      </c>
      <c r="H30" s="64"/>
    </row>
    <row r="31" spans="1:8" ht="12.75">
      <c r="A31" s="85"/>
      <c r="B31" s="86"/>
      <c r="C31" s="67">
        <v>0</v>
      </c>
      <c r="D31" s="4"/>
      <c r="E31" s="86" t="s">
        <v>146</v>
      </c>
      <c r="F31" s="86"/>
      <c r="G31" s="67">
        <v>0</v>
      </c>
      <c r="H31" s="64"/>
    </row>
    <row r="32" spans="1:8" ht="12.75">
      <c r="A32" s="85"/>
      <c r="B32" s="86"/>
      <c r="C32" s="67">
        <v>0</v>
      </c>
      <c r="D32" s="4"/>
      <c r="E32" s="86"/>
      <c r="F32" s="86"/>
      <c r="G32" s="67">
        <v>0</v>
      </c>
      <c r="H32" s="64"/>
    </row>
    <row r="33" spans="1:8" ht="12.75">
      <c r="A33" s="85" t="s">
        <v>77</v>
      </c>
      <c r="B33" s="86"/>
      <c r="C33" s="71">
        <v>0</v>
      </c>
      <c r="D33" s="63"/>
      <c r="E33" s="86" t="s">
        <v>76</v>
      </c>
      <c r="F33" s="86"/>
      <c r="G33" s="71">
        <v>14300</v>
      </c>
      <c r="H33" s="64"/>
    </row>
    <row r="34" spans="1:8" ht="12.75">
      <c r="A34" s="55" t="s">
        <v>66</v>
      </c>
      <c r="B34" s="4"/>
      <c r="C34" s="19">
        <f>SUM(C26:C33)</f>
        <v>645914</v>
      </c>
      <c r="D34" s="4"/>
      <c r="E34" s="4" t="s">
        <v>66</v>
      </c>
      <c r="F34" s="4"/>
      <c r="G34" s="32">
        <f>SUM(G26:G33)</f>
        <v>564462</v>
      </c>
      <c r="H34" s="62"/>
    </row>
    <row r="35" spans="1:8" ht="12.75">
      <c r="A35" s="65" t="s">
        <v>121</v>
      </c>
      <c r="B35" s="3"/>
      <c r="C35" s="3"/>
      <c r="D35" s="3"/>
      <c r="E35" s="3"/>
      <c r="F35" s="3"/>
      <c r="G35" s="72">
        <f>C34-G34</f>
        <v>81452</v>
      </c>
      <c r="H35" s="66"/>
    </row>
    <row r="36" ht="12.75">
      <c r="G36" s="6"/>
    </row>
    <row r="37" spans="1:8" ht="12.75">
      <c r="A37" s="75" t="s">
        <v>129</v>
      </c>
      <c r="B37" s="90"/>
      <c r="C37" s="90"/>
      <c r="D37" s="90"/>
      <c r="E37" s="90"/>
      <c r="F37" s="73" t="s">
        <v>124</v>
      </c>
      <c r="G37" s="91"/>
      <c r="H37" s="91"/>
    </row>
    <row r="38" spans="3:6" ht="12.75">
      <c r="C38" s="74"/>
      <c r="D38" s="74"/>
      <c r="E38" s="74"/>
      <c r="F38" s="74"/>
    </row>
    <row r="39" spans="1:12" ht="12.75">
      <c r="A39" t="s">
        <v>30</v>
      </c>
      <c r="B39" s="92" t="s">
        <v>125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1" ht="12.75">
      <c r="A41" t="s">
        <v>122</v>
      </c>
    </row>
    <row r="42" spans="1:12" ht="12.75">
      <c r="A42" s="29" t="s">
        <v>83</v>
      </c>
      <c r="B42" s="30" t="s">
        <v>84</v>
      </c>
      <c r="C42" s="30" t="s">
        <v>85</v>
      </c>
      <c r="D42" s="30" t="s">
        <v>86</v>
      </c>
      <c r="E42" s="30" t="s">
        <v>87</v>
      </c>
      <c r="F42" s="30" t="s">
        <v>88</v>
      </c>
      <c r="G42" s="30" t="s">
        <v>89</v>
      </c>
      <c r="H42" s="30" t="s">
        <v>90</v>
      </c>
      <c r="I42" s="30" t="s">
        <v>91</v>
      </c>
      <c r="J42" s="30" t="s">
        <v>92</v>
      </c>
      <c r="K42" s="30" t="s">
        <v>93</v>
      </c>
      <c r="L42" s="31" t="s">
        <v>94</v>
      </c>
    </row>
    <row r="43" spans="1:12" ht="12.75">
      <c r="A43" s="55" t="s">
        <v>49</v>
      </c>
      <c r="B43" s="32">
        <f>$E3*HRSW!$B7</f>
        <v>15380</v>
      </c>
      <c r="C43" s="32">
        <f>$E3*HRSW!$B8</f>
        <v>25800</v>
      </c>
      <c r="D43" s="32">
        <f>$E3*HRSW!$B9</f>
        <v>5000</v>
      </c>
      <c r="E43" s="32">
        <f>$E3*HRSW!$B10</f>
        <v>0</v>
      </c>
      <c r="F43" s="32">
        <f>$E3*HRSW!$B11</f>
        <v>42080</v>
      </c>
      <c r="G43" s="32">
        <f>$E3*HRSW!$B12</f>
        <v>5000</v>
      </c>
      <c r="H43" s="32">
        <f>$E3*HRSW!$B13</f>
        <v>11300</v>
      </c>
      <c r="I43" s="32">
        <f>$E3*HRSW!$B14</f>
        <v>16300</v>
      </c>
      <c r="J43" s="32">
        <f>$E3*HRSW!$B15</f>
        <v>0</v>
      </c>
      <c r="K43" s="32">
        <f>$E3*HRSW!$B16</f>
        <v>8000</v>
      </c>
      <c r="L43" s="33">
        <f>$E3*HRSW!$B17</f>
        <v>3480</v>
      </c>
    </row>
    <row r="44" spans="1:12" ht="12.75">
      <c r="A44" s="55" t="s">
        <v>50</v>
      </c>
      <c r="B44" s="19">
        <f>$E4*Durum!$B7</f>
        <v>16448</v>
      </c>
      <c r="C44" s="19">
        <f>$E4*Durum!$B8</f>
        <v>20640</v>
      </c>
      <c r="D44" s="19">
        <f>$E4*Durum!$B9</f>
        <v>4000</v>
      </c>
      <c r="E44" s="19">
        <f>$E4*Durum!$B10</f>
        <v>0</v>
      </c>
      <c r="F44" s="19">
        <f>$E4*Durum!$B11</f>
        <v>32592</v>
      </c>
      <c r="G44" s="19">
        <f>$E4*Durum!$B12</f>
        <v>5200</v>
      </c>
      <c r="H44" s="19">
        <f>$E4*Durum!$B13</f>
        <v>9000</v>
      </c>
      <c r="I44" s="19">
        <f>$E4*Durum!$B14</f>
        <v>13016</v>
      </c>
      <c r="J44" s="19">
        <f>$E4*Durum!$B15</f>
        <v>0</v>
      </c>
      <c r="K44" s="19">
        <f>$E4*Durum!$B16</f>
        <v>6400</v>
      </c>
      <c r="L44" s="34">
        <f>$E4*Durum!$B17</f>
        <v>2896</v>
      </c>
    </row>
    <row r="45" spans="1:12" ht="12.75">
      <c r="A45" s="55" t="s">
        <v>51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139</v>
      </c>
      <c r="B47" s="19">
        <f>$E7*Soy!$B7</f>
        <v>12480</v>
      </c>
      <c r="C47" s="19">
        <f>$E7*Soy!$B8</f>
        <v>4000</v>
      </c>
      <c r="D47" s="19">
        <f>$E7*Soy!$B9</f>
        <v>0</v>
      </c>
      <c r="E47" s="19">
        <f>$E7*Soy!$B10</f>
        <v>0</v>
      </c>
      <c r="F47" s="19">
        <f>$E7*Soy!$B11</f>
        <v>392</v>
      </c>
      <c r="G47" s="19">
        <f>$E7*Soy!$B12</f>
        <v>1200</v>
      </c>
      <c r="H47" s="19">
        <f>$E7*Soy!$B13</f>
        <v>2234</v>
      </c>
      <c r="I47" s="19">
        <f>$E7*Soy!$B14</f>
        <v>3318</v>
      </c>
      <c r="J47" s="19">
        <f>$E7*Soy!$B15</f>
        <v>0</v>
      </c>
      <c r="K47" s="19">
        <f>$E7*Soy!$B16</f>
        <v>1000</v>
      </c>
      <c r="L47" s="34">
        <f>$E7*Soy!$B17</f>
        <v>664</v>
      </c>
    </row>
    <row r="48" spans="1:12" ht="12.75">
      <c r="A48" s="55" t="s">
        <v>52</v>
      </c>
      <c r="B48" s="19">
        <f>$E8*Oil_SF!$B7</f>
        <v>13019.999999999998</v>
      </c>
      <c r="C48" s="19">
        <f>$E8*Oil_SF!$B8</f>
        <v>13600</v>
      </c>
      <c r="D48" s="19">
        <f>$E8*Oil_SF!$B9</f>
        <v>0</v>
      </c>
      <c r="E48" s="19">
        <f>$E8*Oil_SF!$B10</f>
        <v>2000</v>
      </c>
      <c r="F48" s="19">
        <f>$E8*Oil_SF!$B11</f>
        <v>10868</v>
      </c>
      <c r="G48" s="19">
        <f>$E8*Oil_SF!$B12</f>
        <v>2800</v>
      </c>
      <c r="H48" s="19">
        <f>$E8*Oil_SF!$B13</f>
        <v>4824</v>
      </c>
      <c r="I48" s="19">
        <f>$E8*Oil_SF!$B14</f>
        <v>6968.000000000001</v>
      </c>
      <c r="J48" s="19">
        <f>$E8*Oil_SF!$B15</f>
        <v>1836</v>
      </c>
      <c r="K48" s="19">
        <f>$E8*Oil_SF!$B16</f>
        <v>6400</v>
      </c>
      <c r="L48" s="34">
        <f>$E8*Oil_SF!$B17</f>
        <v>1684</v>
      </c>
    </row>
    <row r="49" spans="1:12" ht="12.75">
      <c r="A49" s="56" t="s">
        <v>82</v>
      </c>
      <c r="B49" s="19">
        <f>$E9*Conf_SF!$B$7</f>
        <v>9900</v>
      </c>
      <c r="C49" s="19">
        <f>$E9*Conf_SF!$B$8</f>
        <v>7240.000000000001</v>
      </c>
      <c r="D49" s="19">
        <f>$E9*Conf_SF!$B$9</f>
        <v>0</v>
      </c>
      <c r="E49" s="19">
        <f>$E9*Conf_SF!$B$10</f>
        <v>2000</v>
      </c>
      <c r="F49" s="19">
        <f>$E9*Conf_SF!$B$11</f>
        <v>4842</v>
      </c>
      <c r="G49" s="19">
        <f>$E9*Conf_SF!$B$12</f>
        <v>3300</v>
      </c>
      <c r="H49" s="19">
        <f>$E9*Conf_SF!$B$13</f>
        <v>2374</v>
      </c>
      <c r="I49" s="19">
        <f>$E9*Conf_SF!$B$14</f>
        <v>3464</v>
      </c>
      <c r="J49" s="19">
        <f>$E9*Conf_SF!$B$15</f>
        <v>803.9999999999999</v>
      </c>
      <c r="K49" s="19">
        <f>$E9*Conf_SF!$B$16</f>
        <v>4800</v>
      </c>
      <c r="L49" s="34">
        <f>$E9*Conf_SF!$B$17</f>
        <v>1046</v>
      </c>
    </row>
    <row r="50" spans="1:12" ht="12.75">
      <c r="A50" s="55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5" t="s">
        <v>54</v>
      </c>
      <c r="B51" s="19">
        <f>$E11*Flax!$B$7</f>
        <v>2800</v>
      </c>
      <c r="C51" s="19">
        <f>$E11*Flax!$B$8</f>
        <v>5200</v>
      </c>
      <c r="D51" s="19">
        <f>$E11*Flax!$B$9</f>
        <v>0</v>
      </c>
      <c r="E51" s="19">
        <f>$E11*Flax!$B$10</f>
        <v>0</v>
      </c>
      <c r="F51" s="19">
        <f>$E11*Flax!$B$11</f>
        <v>3847.9999999999995</v>
      </c>
      <c r="G51" s="19">
        <f>$E11*Flax!$B$12</f>
        <v>2300</v>
      </c>
      <c r="H51" s="19">
        <f>$E11*Flax!$B$13</f>
        <v>2308</v>
      </c>
      <c r="I51" s="19">
        <f>$E11*Flax!$B$14</f>
        <v>3568</v>
      </c>
      <c r="J51" s="19">
        <f>$E11*Flax!$B$15</f>
        <v>0</v>
      </c>
      <c r="K51" s="19">
        <f>$E11*Flax!$B$16</f>
        <v>300</v>
      </c>
      <c r="L51" s="34">
        <f>$E11*Flax!$B$17</f>
        <v>548</v>
      </c>
    </row>
    <row r="52" spans="1:12" ht="12.75">
      <c r="A52" s="55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4">
        <f>$E12*Peas!$B$17</f>
        <v>0</v>
      </c>
    </row>
    <row r="53" spans="1:12" ht="12.75">
      <c r="A53" s="55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5" t="s">
        <v>59</v>
      </c>
      <c r="B54" s="19">
        <f>$E14*Lentil!$B$7</f>
        <v>0</v>
      </c>
      <c r="C54" s="19">
        <f>$E14*Lentil!$B$8</f>
        <v>0</v>
      </c>
      <c r="D54" s="19">
        <f>$E14*Lentil!$B$9</f>
        <v>0</v>
      </c>
      <c r="E54" s="19">
        <f>$E14*Lentil!$B$10</f>
        <v>0</v>
      </c>
      <c r="F54" s="19">
        <f>$E14*Lentil!$B$11</f>
        <v>0</v>
      </c>
      <c r="G54" s="19">
        <f>$E14*Lentil!$B$12</f>
        <v>0</v>
      </c>
      <c r="H54" s="19">
        <f>$E14*Lentil!$B$13</f>
        <v>0</v>
      </c>
      <c r="I54" s="19">
        <f>$E14*Lentil!$B$14</f>
        <v>0</v>
      </c>
      <c r="J54" s="19">
        <f>$E14*Lentil!$B$15</f>
        <v>0</v>
      </c>
      <c r="K54" s="19">
        <f>$E14*Lentil!$B$16</f>
        <v>0</v>
      </c>
      <c r="L54" s="34">
        <f>$E14*Lentil!$B$17</f>
        <v>0</v>
      </c>
    </row>
    <row r="55" spans="1:12" ht="12.75">
      <c r="A55" s="55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6" t="s">
        <v>80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5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5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5" t="s">
        <v>61</v>
      </c>
      <c r="B59" s="35">
        <f>$E19*HRWW!$B$7</f>
        <v>0</v>
      </c>
      <c r="C59" s="35">
        <f>$E19*HRWW!$B$8</f>
        <v>0</v>
      </c>
      <c r="D59" s="35">
        <f>$E19*HRWW!$B$9</f>
        <v>0</v>
      </c>
      <c r="E59" s="35">
        <f>$E19*HRWW!$B$10</f>
        <v>0</v>
      </c>
      <c r="F59" s="35">
        <f>$E19*HRWW!$B$11</f>
        <v>0</v>
      </c>
      <c r="G59" s="35">
        <f>$E19*HRWW!$B$12</f>
        <v>0</v>
      </c>
      <c r="H59" s="35">
        <f>$E19*HRWW!$B$13</f>
        <v>0</v>
      </c>
      <c r="I59" s="35">
        <f>$E19*HRWW!$B$14</f>
        <v>0</v>
      </c>
      <c r="J59" s="35">
        <f>$E19*HRWW!$B$15</f>
        <v>0</v>
      </c>
      <c r="K59" s="35">
        <f>$E19*HRWW!$B$16</f>
        <v>0</v>
      </c>
      <c r="L59" s="36">
        <f>$E19*HRWW!$B$17</f>
        <v>0</v>
      </c>
    </row>
    <row r="60" spans="1:12" ht="12.75">
      <c r="A60" s="55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6" t="s">
        <v>78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75</v>
      </c>
      <c r="B62" s="20">
        <f>SUM(B43:B61)</f>
        <v>70028</v>
      </c>
      <c r="C62" s="20">
        <f aca="true" t="shared" si="4" ref="C62:L62">SUM(C43:C61)</f>
        <v>76480</v>
      </c>
      <c r="D62" s="20">
        <f t="shared" si="4"/>
        <v>9000</v>
      </c>
      <c r="E62" s="20">
        <f t="shared" si="4"/>
        <v>4000</v>
      </c>
      <c r="F62" s="20">
        <f t="shared" si="4"/>
        <v>94622</v>
      </c>
      <c r="G62" s="20">
        <f t="shared" si="4"/>
        <v>19800</v>
      </c>
      <c r="H62" s="20">
        <f t="shared" si="4"/>
        <v>32040</v>
      </c>
      <c r="I62" s="20">
        <f t="shared" si="4"/>
        <v>46634</v>
      </c>
      <c r="J62" s="20">
        <f t="shared" si="4"/>
        <v>2640</v>
      </c>
      <c r="K62" s="20">
        <f t="shared" si="4"/>
        <v>26900</v>
      </c>
      <c r="L62" s="38">
        <f t="shared" si="4"/>
        <v>10318</v>
      </c>
    </row>
    <row r="63" spans="1:12" ht="12.75">
      <c r="A63" s="37" t="s">
        <v>95</v>
      </c>
      <c r="B63" s="20"/>
      <c r="C63" s="38"/>
      <c r="D63" s="39">
        <f>SUM(B62:L62)</f>
        <v>392462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  <mergeCell ref="A30:B30"/>
    <mergeCell ref="C24:E24"/>
    <mergeCell ref="A27:B27"/>
    <mergeCell ref="E27:F27"/>
    <mergeCell ref="A28:B28"/>
    <mergeCell ref="E28:F28"/>
    <mergeCell ref="A29:B29"/>
    <mergeCell ref="E29:F29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9" t="s">
        <v>30</v>
      </c>
    </row>
    <row r="2" spans="1:3" ht="12.75">
      <c r="A2" t="s">
        <v>28</v>
      </c>
      <c r="B2" s="9">
        <v>43</v>
      </c>
      <c r="C2" s="76"/>
    </row>
    <row r="3" spans="1:3" ht="12.75">
      <c r="A3" t="s">
        <v>133</v>
      </c>
      <c r="B3" s="12">
        <v>4.18</v>
      </c>
      <c r="C3" s="76"/>
    </row>
    <row r="4" spans="1:3" ht="12.75">
      <c r="A4" t="s">
        <v>27</v>
      </c>
      <c r="B4" s="2">
        <f>B2*B3</f>
        <v>179.73999999999998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</v>
      </c>
      <c r="C7" s="76"/>
    </row>
    <row r="8" spans="1:3" ht="12.75">
      <c r="A8" s="1" t="s">
        <v>9</v>
      </c>
      <c r="B8" s="11">
        <v>23</v>
      </c>
      <c r="C8" s="76"/>
    </row>
    <row r="9" spans="1:3" ht="12.75">
      <c r="A9" s="1" t="s">
        <v>24</v>
      </c>
      <c r="B9" s="11">
        <v>9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43.42</v>
      </c>
      <c r="C11" s="76"/>
    </row>
    <row r="12" spans="1:3" ht="12.75">
      <c r="A12" s="1" t="s">
        <v>11</v>
      </c>
      <c r="B12" s="11">
        <v>5</v>
      </c>
      <c r="C12" s="76"/>
    </row>
    <row r="13" spans="1:3" ht="12.75">
      <c r="A13" s="1" t="s">
        <v>13</v>
      </c>
      <c r="B13" s="11">
        <v>11.17</v>
      </c>
      <c r="C13" s="76"/>
    </row>
    <row r="14" spans="1:3" ht="12.75">
      <c r="A14" s="1" t="s">
        <v>14</v>
      </c>
      <c r="B14" s="11">
        <v>16.35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3.37</v>
      </c>
      <c r="C17" s="76"/>
    </row>
    <row r="18" spans="1:3" ht="12.75">
      <c r="A18" t="s">
        <v>2</v>
      </c>
      <c r="B18" s="2">
        <f>SUM(B7:B17)</f>
        <v>128.31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7.55</v>
      </c>
      <c r="C21" s="76"/>
    </row>
    <row r="22" spans="1:3" ht="12.75">
      <c r="A22" s="1" t="s">
        <v>19</v>
      </c>
      <c r="B22" s="7">
        <v>19.06</v>
      </c>
      <c r="C22" s="76"/>
    </row>
    <row r="23" spans="1:3" ht="12.75">
      <c r="A23" s="1" t="s">
        <v>20</v>
      </c>
      <c r="B23" s="7">
        <v>10.34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74.95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203.26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-23.52000000000001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2.983953488372093</v>
      </c>
      <c r="C32" s="76"/>
    </row>
    <row r="33" spans="1:3" ht="12.75">
      <c r="A33" t="s">
        <v>23</v>
      </c>
      <c r="B33" s="2">
        <f>B25/B2</f>
        <v>1.7430232558139536</v>
      </c>
      <c r="C33" s="76"/>
    </row>
    <row r="34" spans="1:3" ht="12.75">
      <c r="A34" t="s">
        <v>26</v>
      </c>
      <c r="B34" s="2">
        <f>B27/B2</f>
        <v>4.726976744186047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9" t="s">
        <v>30</v>
      </c>
    </row>
    <row r="2" spans="1:3" ht="12.75">
      <c r="A2" t="s">
        <v>28</v>
      </c>
      <c r="B2" s="9">
        <v>41</v>
      </c>
      <c r="C2" s="76"/>
    </row>
    <row r="3" spans="1:3" ht="12.75">
      <c r="A3" t="s">
        <v>29</v>
      </c>
      <c r="B3" s="10">
        <v>4.23</v>
      </c>
      <c r="C3" s="76"/>
    </row>
    <row r="4" spans="1:3" ht="12.75">
      <c r="A4" t="s">
        <v>27</v>
      </c>
      <c r="B4" s="2">
        <f>B2*B3</f>
        <v>173.43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9.6</v>
      </c>
      <c r="C7" s="76"/>
    </row>
    <row r="8" spans="1:3" ht="12.75">
      <c r="A8" s="1" t="s">
        <v>9</v>
      </c>
      <c r="B8" s="11">
        <v>6.5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40.74</v>
      </c>
      <c r="C11" s="76"/>
    </row>
    <row r="12" spans="1:3" ht="12.75">
      <c r="A12" s="1" t="s">
        <v>11</v>
      </c>
      <c r="B12" s="11">
        <v>11</v>
      </c>
      <c r="C12" s="76"/>
    </row>
    <row r="13" spans="1:3" ht="12.75">
      <c r="A13" s="1" t="s">
        <v>13</v>
      </c>
      <c r="B13" s="11">
        <v>10.84</v>
      </c>
      <c r="C13" s="76"/>
    </row>
    <row r="14" spans="1:3" ht="12.75">
      <c r="A14" s="1" t="s">
        <v>14</v>
      </c>
      <c r="B14" s="11">
        <v>15.42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2.76</v>
      </c>
      <c r="C17" s="76"/>
    </row>
    <row r="18" spans="1:3" ht="12.75">
      <c r="A18" t="s">
        <v>2</v>
      </c>
      <c r="B18" s="2">
        <f>SUM(B7:B17)</f>
        <v>104.86000000000001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7.45</v>
      </c>
      <c r="C21" s="76"/>
    </row>
    <row r="22" spans="1:3" ht="12.75">
      <c r="A22" s="1" t="s">
        <v>19</v>
      </c>
      <c r="B22" s="7">
        <v>18.51</v>
      </c>
      <c r="C22" s="76"/>
    </row>
    <row r="23" spans="1:3" ht="12.75">
      <c r="A23" s="1" t="s">
        <v>20</v>
      </c>
      <c r="B23" s="7">
        <v>10.07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74.03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178.89000000000001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-5.460000000000008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2.5575609756097566</v>
      </c>
      <c r="C32" s="76"/>
    </row>
    <row r="33" spans="1:3" ht="12.75">
      <c r="A33" t="s">
        <v>23</v>
      </c>
      <c r="B33" s="2">
        <f>B25/B2</f>
        <v>1.805609756097561</v>
      </c>
      <c r="C33" s="76"/>
    </row>
    <row r="34" spans="1:3" ht="12.75">
      <c r="A34" t="s">
        <v>26</v>
      </c>
      <c r="B34" s="2">
        <f>B27/B2</f>
        <v>4.363170731707317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7" t="s">
        <v>30</v>
      </c>
    </row>
    <row r="2" spans="1:3" ht="12.75">
      <c r="A2" t="s">
        <v>28</v>
      </c>
      <c r="B2" s="9">
        <v>42</v>
      </c>
      <c r="C2" s="76"/>
    </row>
    <row r="3" spans="1:3" ht="12.75">
      <c r="A3" t="s">
        <v>133</v>
      </c>
      <c r="B3" s="10">
        <v>4.94</v>
      </c>
      <c r="C3" s="76"/>
    </row>
    <row r="4" spans="1:3" ht="12.75">
      <c r="A4" t="s">
        <v>27</v>
      </c>
      <c r="B4">
        <f>B2*B3</f>
        <v>207.48000000000002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15.38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8" t="s">
        <v>126</v>
      </c>
    </row>
    <row r="10" spans="1:3" ht="12.75">
      <c r="A10" s="1" t="s">
        <v>10</v>
      </c>
      <c r="B10" s="11">
        <v>0</v>
      </c>
      <c r="C10" s="78" t="s">
        <v>149</v>
      </c>
    </row>
    <row r="11" spans="1:3" ht="12.75">
      <c r="A11" s="1" t="s">
        <v>12</v>
      </c>
      <c r="B11" s="11">
        <v>42.08</v>
      </c>
      <c r="C11" s="76"/>
    </row>
    <row r="12" spans="1:3" ht="12.75">
      <c r="A12" s="1" t="s">
        <v>11</v>
      </c>
      <c r="B12" s="11">
        <v>5</v>
      </c>
      <c r="C12" s="76"/>
    </row>
    <row r="13" spans="1:3" ht="12.75">
      <c r="A13" s="1" t="s">
        <v>13</v>
      </c>
      <c r="B13" s="11">
        <v>11.3</v>
      </c>
      <c r="C13" s="76"/>
    </row>
    <row r="14" spans="1:3" ht="12.75">
      <c r="A14" s="1" t="s">
        <v>14</v>
      </c>
      <c r="B14" s="11">
        <v>16.3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3.48</v>
      </c>
      <c r="C17" s="76"/>
    </row>
    <row r="18" spans="1:3" ht="12.75">
      <c r="A18" t="s">
        <v>2</v>
      </c>
      <c r="B18" s="2">
        <f>SUM(B7:B17)</f>
        <v>132.33999999999997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7.62</v>
      </c>
      <c r="C21" s="76"/>
    </row>
    <row r="22" spans="1:3" ht="12.75">
      <c r="A22" s="1" t="s">
        <v>19</v>
      </c>
      <c r="B22" s="7">
        <v>19.25</v>
      </c>
      <c r="C22" s="76"/>
    </row>
    <row r="23" spans="1:3" ht="12.75">
      <c r="A23" s="1" t="s">
        <v>20</v>
      </c>
      <c r="B23" s="7">
        <v>10.62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75.49000000000001</v>
      </c>
      <c r="C25" s="76"/>
    </row>
    <row r="26" spans="2:3" ht="12.75" customHeight="1">
      <c r="B26" s="2"/>
      <c r="C26" s="76"/>
    </row>
    <row r="27" spans="1:3" ht="12.75">
      <c r="A27" t="s">
        <v>5</v>
      </c>
      <c r="B27" s="2">
        <f>B18+B25</f>
        <v>207.82999999999998</v>
      </c>
      <c r="C27" s="76"/>
    </row>
    <row r="28" spans="2:3" ht="12.75" customHeight="1">
      <c r="B28" s="2"/>
      <c r="C28" s="76"/>
    </row>
    <row r="29" spans="1:3" ht="12.75">
      <c r="A29" t="s">
        <v>32</v>
      </c>
      <c r="B29" s="2">
        <f>B4-B27</f>
        <v>-0.3499999999999659</v>
      </c>
      <c r="C29" s="76"/>
    </row>
    <row r="30" spans="2:3" ht="12.75" customHeight="1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3.1509523809523805</v>
      </c>
      <c r="C32" s="76"/>
    </row>
    <row r="33" spans="1:3" ht="12.75">
      <c r="A33" t="s">
        <v>23</v>
      </c>
      <c r="B33" s="2">
        <f>B25/B2</f>
        <v>1.7973809523809525</v>
      </c>
      <c r="C33" s="76"/>
    </row>
    <row r="34" spans="1:3" ht="12.75">
      <c r="A34" t="s">
        <v>26</v>
      </c>
      <c r="B34" s="2">
        <f>B27/B2</f>
        <v>4.948333333333333</v>
      </c>
      <c r="C34" s="76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7" t="s">
        <v>30</v>
      </c>
    </row>
    <row r="2" spans="1:3" ht="12.75">
      <c r="A2" t="s">
        <v>28</v>
      </c>
      <c r="B2" s="9">
        <v>41</v>
      </c>
      <c r="C2" s="76"/>
    </row>
    <row r="3" spans="1:3" ht="12.75">
      <c r="A3" t="s">
        <v>133</v>
      </c>
      <c r="B3" s="12">
        <v>5.46</v>
      </c>
      <c r="C3" s="76" t="s">
        <v>140</v>
      </c>
    </row>
    <row r="4" spans="1:3" ht="12.75">
      <c r="A4" t="s">
        <v>27</v>
      </c>
      <c r="B4" s="2">
        <f>B2*B3</f>
        <v>223.85999999999999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20.56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8" t="s">
        <v>126</v>
      </c>
    </row>
    <row r="10" spans="1:3" ht="12.75">
      <c r="A10" s="1" t="s">
        <v>10</v>
      </c>
      <c r="B10" s="11">
        <v>0</v>
      </c>
      <c r="C10" s="78" t="s">
        <v>149</v>
      </c>
    </row>
    <row r="11" spans="1:3" ht="12.75">
      <c r="A11" s="1" t="s">
        <v>12</v>
      </c>
      <c r="B11" s="11">
        <v>40.74</v>
      </c>
      <c r="C11" s="76"/>
    </row>
    <row r="12" spans="1:3" ht="12.75">
      <c r="A12" s="1" t="s">
        <v>11</v>
      </c>
      <c r="B12" s="11">
        <v>6.5</v>
      </c>
      <c r="C12" s="76"/>
    </row>
    <row r="13" spans="1:3" ht="12.75">
      <c r="A13" s="1" t="s">
        <v>13</v>
      </c>
      <c r="B13" s="11">
        <v>11.25</v>
      </c>
      <c r="C13" s="76"/>
    </row>
    <row r="14" spans="1:3" ht="12.75">
      <c r="A14" s="1" t="s">
        <v>14</v>
      </c>
      <c r="B14" s="11">
        <v>16.27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3.62</v>
      </c>
      <c r="C17" s="76"/>
    </row>
    <row r="18" spans="1:3" ht="12.75">
      <c r="A18" t="s">
        <v>2</v>
      </c>
      <c r="B18" s="2">
        <f>SUM(B7:B17)</f>
        <v>137.74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7.61</v>
      </c>
      <c r="C21" s="76"/>
    </row>
    <row r="22" spans="1:3" ht="12.75">
      <c r="A22" s="1" t="s">
        <v>19</v>
      </c>
      <c r="B22" s="7">
        <v>19.2</v>
      </c>
      <c r="C22" s="76"/>
    </row>
    <row r="23" spans="1:3" ht="12.75">
      <c r="A23" s="1" t="s">
        <v>20</v>
      </c>
      <c r="B23" s="7">
        <v>10.59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75.4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213.14000000000001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10.71999999999997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3.3595121951219515</v>
      </c>
      <c r="C32" s="76"/>
    </row>
    <row r="33" spans="1:3" ht="12.75">
      <c r="A33" t="s">
        <v>23</v>
      </c>
      <c r="B33" s="2">
        <f>B25/B2</f>
        <v>1.8390243902439025</v>
      </c>
      <c r="C33" s="76"/>
    </row>
    <row r="34" spans="1:3" ht="12.75">
      <c r="A34" t="s">
        <v>26</v>
      </c>
      <c r="B34" s="2">
        <f>B27/B2</f>
        <v>5.198536585365854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9" t="s">
        <v>30</v>
      </c>
    </row>
    <row r="2" spans="1:3" ht="12.75">
      <c r="A2" t="s">
        <v>28</v>
      </c>
      <c r="B2" s="9">
        <v>57</v>
      </c>
      <c r="C2" s="76"/>
    </row>
    <row r="3" spans="1:3" ht="12.75">
      <c r="A3" t="s">
        <v>133</v>
      </c>
      <c r="B3" s="10">
        <v>3.39</v>
      </c>
      <c r="C3" s="78" t="s">
        <v>155</v>
      </c>
    </row>
    <row r="4" spans="1:3" ht="12.75">
      <c r="A4" t="s">
        <v>27</v>
      </c>
      <c r="B4">
        <f>B2*B3</f>
        <v>193.23000000000002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11.14</v>
      </c>
      <c r="C7" s="76"/>
    </row>
    <row r="8" spans="1:3" ht="12.75">
      <c r="A8" s="1" t="s">
        <v>9</v>
      </c>
      <c r="B8" s="11">
        <v>24.3</v>
      </c>
      <c r="C8" s="76"/>
    </row>
    <row r="9" spans="1:3" ht="12.75">
      <c r="A9" s="1" t="s">
        <v>24</v>
      </c>
      <c r="B9" s="11">
        <v>5</v>
      </c>
      <c r="C9" s="78" t="s">
        <v>126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32.79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12.11</v>
      </c>
      <c r="C13" s="76"/>
    </row>
    <row r="14" spans="1:3" ht="12.75">
      <c r="A14" s="1" t="s">
        <v>14</v>
      </c>
      <c r="B14" s="11">
        <v>16.73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3.12</v>
      </c>
      <c r="C17" s="76"/>
    </row>
    <row r="18" spans="1:3" ht="12.75">
      <c r="A18" t="s">
        <v>2</v>
      </c>
      <c r="B18" s="2">
        <f>SUM(B7:B17)</f>
        <v>118.69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7.91</v>
      </c>
      <c r="C21" s="76"/>
    </row>
    <row r="22" spans="1:3" ht="12.75">
      <c r="A22" s="1" t="s">
        <v>19</v>
      </c>
      <c r="B22" s="7">
        <v>20.05</v>
      </c>
      <c r="C22" s="76"/>
    </row>
    <row r="23" spans="1:3" ht="12.75">
      <c r="A23" s="1" t="s">
        <v>20</v>
      </c>
      <c r="B23" s="7">
        <v>11.04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195.69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-2.4599999999999795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2.082280701754386</v>
      </c>
      <c r="C32" s="76"/>
    </row>
    <row r="33" spans="1:3" ht="12.75">
      <c r="A33" t="s">
        <v>23</v>
      </c>
      <c r="B33" s="2">
        <f>B25/B2</f>
        <v>1.3508771929824561</v>
      </c>
      <c r="C33" s="76"/>
    </row>
    <row r="34" spans="1:3" ht="12.75">
      <c r="A34" t="s">
        <v>26</v>
      </c>
      <c r="B34" s="2">
        <f>B27/B2</f>
        <v>3.433157894736842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9" t="s">
        <v>30</v>
      </c>
    </row>
    <row r="2" spans="1:3" ht="12.75">
      <c r="A2" t="s">
        <v>28</v>
      </c>
      <c r="B2" s="9">
        <v>89</v>
      </c>
      <c r="C2" s="76"/>
    </row>
    <row r="3" spans="1:3" ht="12.75">
      <c r="A3" t="s">
        <v>133</v>
      </c>
      <c r="B3" s="12">
        <v>3.35</v>
      </c>
      <c r="C3" s="76"/>
    </row>
    <row r="4" spans="1:3" ht="12.75">
      <c r="A4" t="s">
        <v>27</v>
      </c>
      <c r="B4" s="2">
        <f>B2*B3</f>
        <v>298.15000000000003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61.87</v>
      </c>
      <c r="C7" s="76"/>
    </row>
    <row r="8" spans="1:3" ht="12.75">
      <c r="A8" s="1" t="s">
        <v>9</v>
      </c>
      <c r="B8" s="11">
        <v>21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8"/>
    </row>
    <row r="11" spans="1:3" ht="12.75">
      <c r="A11" s="1" t="s">
        <v>12</v>
      </c>
      <c r="B11" s="11">
        <v>45.75</v>
      </c>
      <c r="C11" s="76"/>
    </row>
    <row r="12" spans="1:3" ht="12.75">
      <c r="A12" s="1" t="s">
        <v>11</v>
      </c>
      <c r="B12" s="11">
        <v>10</v>
      </c>
      <c r="C12" s="78"/>
    </row>
    <row r="13" spans="1:3" ht="12.75">
      <c r="A13" s="1" t="s">
        <v>13</v>
      </c>
      <c r="B13" s="11">
        <v>15.41</v>
      </c>
      <c r="C13" s="76"/>
    </row>
    <row r="14" spans="1:3" ht="12.75">
      <c r="A14" s="1" t="s">
        <v>14</v>
      </c>
      <c r="B14" s="11">
        <v>19.96</v>
      </c>
      <c r="C14" s="76"/>
    </row>
    <row r="15" spans="1:3" ht="12.75">
      <c r="A15" s="1" t="s">
        <v>15</v>
      </c>
      <c r="B15" s="11">
        <v>16.02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5.35</v>
      </c>
      <c r="C17" s="76"/>
    </row>
    <row r="18" spans="1:3" ht="12.75">
      <c r="A18" t="s">
        <v>2</v>
      </c>
      <c r="B18" s="2">
        <f>SUM(B7:B17)</f>
        <v>203.36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9.86</v>
      </c>
      <c r="C21" s="76"/>
    </row>
    <row r="22" spans="1:3" ht="12.75">
      <c r="A22" s="1" t="s">
        <v>19</v>
      </c>
      <c r="B22" s="7">
        <v>30.36</v>
      </c>
      <c r="C22" s="76"/>
    </row>
    <row r="23" spans="1:3" ht="12.75">
      <c r="A23" s="1" t="s">
        <v>20</v>
      </c>
      <c r="B23" s="7">
        <v>16.6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94.82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298.18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-0.029999999999972715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2.2849438202247194</v>
      </c>
      <c r="C32" s="76"/>
    </row>
    <row r="33" spans="1:3" ht="12.75">
      <c r="A33" t="s">
        <v>23</v>
      </c>
      <c r="B33" s="2">
        <f>B25/B2</f>
        <v>1.0653932584269663</v>
      </c>
      <c r="C33" s="76"/>
    </row>
    <row r="34" spans="1:3" ht="12.75">
      <c r="A34" t="s">
        <v>26</v>
      </c>
      <c r="B34" s="2">
        <f>B27/B2</f>
        <v>3.3503370786516853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138</v>
      </c>
      <c r="B1" s="22" t="s">
        <v>0</v>
      </c>
      <c r="C1" s="80" t="s">
        <v>30</v>
      </c>
    </row>
    <row r="2" spans="1:3" ht="12.75">
      <c r="A2" t="s">
        <v>28</v>
      </c>
      <c r="B2" s="9">
        <v>29</v>
      </c>
      <c r="C2" s="76"/>
    </row>
    <row r="3" spans="1:3" ht="12.75">
      <c r="A3" t="s">
        <v>133</v>
      </c>
      <c r="B3" s="12">
        <v>8.05</v>
      </c>
      <c r="C3" s="76"/>
    </row>
    <row r="4" spans="1:3" ht="12.75">
      <c r="A4" t="s">
        <v>27</v>
      </c>
      <c r="B4" s="2">
        <f>B2*B3</f>
        <v>233.45000000000002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62.4</v>
      </c>
      <c r="C7" s="78" t="s">
        <v>141</v>
      </c>
    </row>
    <row r="8" spans="1:3" ht="12.75">
      <c r="A8" s="1" t="s">
        <v>9</v>
      </c>
      <c r="B8" s="11">
        <v>20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8"/>
    </row>
    <row r="11" spans="1:3" ht="12.75">
      <c r="A11" s="1" t="s">
        <v>12</v>
      </c>
      <c r="B11" s="11">
        <v>1.96</v>
      </c>
      <c r="C11" s="76"/>
    </row>
    <row r="12" spans="1:3" ht="12.75">
      <c r="A12" s="1" t="s">
        <v>11</v>
      </c>
      <c r="B12" s="11">
        <v>6</v>
      </c>
      <c r="C12" s="78" t="s">
        <v>156</v>
      </c>
    </row>
    <row r="13" spans="1:3" ht="12.75">
      <c r="A13" s="1" t="s">
        <v>13</v>
      </c>
      <c r="B13" s="11">
        <v>11.17</v>
      </c>
      <c r="C13" s="76"/>
    </row>
    <row r="14" spans="1:3" ht="12.75">
      <c r="A14" s="1" t="s">
        <v>14</v>
      </c>
      <c r="B14" s="11">
        <v>16.59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5</v>
      </c>
      <c r="C16" s="76"/>
    </row>
    <row r="17" spans="1:3" ht="12.75">
      <c r="A17" s="1" t="s">
        <v>17</v>
      </c>
      <c r="B17" s="12">
        <v>3.32</v>
      </c>
      <c r="C17" s="76"/>
    </row>
    <row r="18" spans="1:3" ht="12.75">
      <c r="A18" t="s">
        <v>2</v>
      </c>
      <c r="B18" s="2">
        <f>SUM(B7:B17)</f>
        <v>126.44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7.69</v>
      </c>
      <c r="C21" s="76"/>
    </row>
    <row r="22" spans="1:3" ht="12.75">
      <c r="A22" s="1" t="s">
        <v>19</v>
      </c>
      <c r="B22" s="7">
        <v>20.3</v>
      </c>
      <c r="C22" s="76"/>
    </row>
    <row r="23" spans="1:3" ht="12.75">
      <c r="A23" s="1" t="s">
        <v>20</v>
      </c>
      <c r="B23" s="7">
        <v>11.28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77.27000000000001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203.71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29.74000000000001</v>
      </c>
      <c r="C29" s="76"/>
    </row>
    <row r="30" spans="2:3" ht="12.75">
      <c r="B30" s="2"/>
      <c r="C30" s="76"/>
    </row>
    <row r="31" spans="1:3" ht="12.75">
      <c r="A31" t="s">
        <v>6</v>
      </c>
      <c r="B31" s="81" t="s">
        <v>7</v>
      </c>
      <c r="C31" s="76"/>
    </row>
    <row r="32" spans="1:3" ht="12.75">
      <c r="A32" s="1" t="s">
        <v>22</v>
      </c>
      <c r="B32" s="2">
        <f>B18/B2</f>
        <v>4.36</v>
      </c>
      <c r="C32" s="76"/>
    </row>
    <row r="33" spans="1:3" ht="12.75">
      <c r="A33" t="s">
        <v>23</v>
      </c>
      <c r="B33" s="2">
        <f>B25/B2</f>
        <v>2.66448275862069</v>
      </c>
      <c r="C33" s="76"/>
    </row>
    <row r="34" spans="1:3" ht="12.75">
      <c r="A34" t="s">
        <v>26</v>
      </c>
      <c r="B34" s="2">
        <f>B27/B2</f>
        <v>7.02448275862069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0" t="s">
        <v>30</v>
      </c>
    </row>
    <row r="2" spans="1:3" ht="12.75">
      <c r="A2" t="s">
        <v>28</v>
      </c>
      <c r="B2" s="9">
        <v>1530</v>
      </c>
      <c r="C2" s="76"/>
    </row>
    <row r="3" spans="1:3" ht="12.75">
      <c r="A3" t="s">
        <v>133</v>
      </c>
      <c r="B3" s="24">
        <v>0.173</v>
      </c>
      <c r="C3" s="76"/>
    </row>
    <row r="4" spans="1:3" ht="12.75">
      <c r="A4" t="s">
        <v>27</v>
      </c>
      <c r="B4" s="2">
        <f>B2*B3</f>
        <v>264.69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32.55</v>
      </c>
      <c r="C7" s="78"/>
    </row>
    <row r="8" spans="1:3" ht="12.75">
      <c r="A8" s="1" t="s">
        <v>9</v>
      </c>
      <c r="B8" s="11">
        <v>34</v>
      </c>
      <c r="C8" s="76"/>
    </row>
    <row r="9" spans="1:3" ht="12.75">
      <c r="A9" s="1" t="s">
        <v>24</v>
      </c>
      <c r="B9" s="11">
        <v>0</v>
      </c>
      <c r="C9" s="76" t="s">
        <v>134</v>
      </c>
    </row>
    <row r="10" spans="1:3" ht="12.75">
      <c r="A10" s="1" t="s">
        <v>10</v>
      </c>
      <c r="B10" s="11">
        <v>5</v>
      </c>
      <c r="C10" s="78" t="s">
        <v>130</v>
      </c>
    </row>
    <row r="11" spans="1:3" ht="12.75">
      <c r="A11" s="1" t="s">
        <v>12</v>
      </c>
      <c r="B11" s="11">
        <v>27.17</v>
      </c>
      <c r="C11" s="76"/>
    </row>
    <row r="12" spans="1:3" ht="12.75">
      <c r="A12" s="1" t="s">
        <v>11</v>
      </c>
      <c r="B12" s="11">
        <v>7</v>
      </c>
      <c r="C12" s="76"/>
    </row>
    <row r="13" spans="1:3" ht="12.75">
      <c r="A13" s="1" t="s">
        <v>13</v>
      </c>
      <c r="B13" s="11">
        <v>12.06</v>
      </c>
      <c r="C13" s="76"/>
    </row>
    <row r="14" spans="1:3" ht="12.75">
      <c r="A14" s="1" t="s">
        <v>14</v>
      </c>
      <c r="B14" s="11">
        <v>17.42</v>
      </c>
      <c r="C14" s="76"/>
    </row>
    <row r="15" spans="1:3" ht="12.75">
      <c r="A15" s="1" t="s">
        <v>15</v>
      </c>
      <c r="B15" s="11">
        <v>4.59</v>
      </c>
      <c r="C15" s="76"/>
    </row>
    <row r="16" spans="1:3" ht="12.75">
      <c r="A16" s="1" t="s">
        <v>16</v>
      </c>
      <c r="B16" s="11">
        <v>16</v>
      </c>
      <c r="C16" s="76"/>
    </row>
    <row r="17" spans="1:3" ht="12.75">
      <c r="A17" s="1" t="s">
        <v>17</v>
      </c>
      <c r="B17" s="12">
        <v>4.21</v>
      </c>
      <c r="C17" s="76"/>
    </row>
    <row r="18" spans="1:3" ht="12.75">
      <c r="A18" t="s">
        <v>2</v>
      </c>
      <c r="B18" s="2">
        <f>SUM(B7:B17)</f>
        <v>160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8.22</v>
      </c>
      <c r="C21" s="76"/>
    </row>
    <row r="22" spans="1:3" ht="12.75">
      <c r="A22" s="1" t="s">
        <v>19</v>
      </c>
      <c r="B22" s="7">
        <v>22.02</v>
      </c>
      <c r="C22" s="76"/>
    </row>
    <row r="23" spans="1:3" ht="12.75">
      <c r="A23" s="1" t="s">
        <v>20</v>
      </c>
      <c r="B23" s="7">
        <v>12.4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80.64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240.64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24.05000000000001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0.10457516339869281</v>
      </c>
      <c r="C32" s="76"/>
    </row>
    <row r="33" spans="1:3" ht="12.75">
      <c r="A33" t="s">
        <v>23</v>
      </c>
      <c r="B33" s="13">
        <f>B25/B2</f>
        <v>0.05270588235294118</v>
      </c>
      <c r="C33" s="76"/>
    </row>
    <row r="34" spans="1:3" ht="12.75">
      <c r="A34" t="s">
        <v>26</v>
      </c>
      <c r="B34" s="13">
        <f>B27/B2</f>
        <v>0.15728104575163399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81</v>
      </c>
      <c r="B1" s="22" t="s">
        <v>0</v>
      </c>
      <c r="C1" s="79" t="s">
        <v>30</v>
      </c>
    </row>
    <row r="2" spans="1:3" ht="12.75">
      <c r="A2" t="s">
        <v>28</v>
      </c>
      <c r="B2" s="9">
        <v>1420</v>
      </c>
      <c r="C2" s="76"/>
    </row>
    <row r="3" spans="1:3" ht="12.75">
      <c r="A3" t="s">
        <v>133</v>
      </c>
      <c r="B3" s="24">
        <v>0.242</v>
      </c>
      <c r="C3" s="76"/>
    </row>
    <row r="4" spans="1:3" ht="12.75">
      <c r="A4" t="s">
        <v>27</v>
      </c>
      <c r="B4" s="2">
        <f>B2*B3</f>
        <v>343.64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49.5</v>
      </c>
      <c r="C7" s="78"/>
    </row>
    <row r="8" spans="1:3" ht="12.75">
      <c r="A8" s="1" t="s">
        <v>9</v>
      </c>
      <c r="B8" s="11">
        <v>36.2</v>
      </c>
      <c r="C8" s="76"/>
    </row>
    <row r="9" spans="1:3" ht="12.75">
      <c r="A9" s="1" t="s">
        <v>24</v>
      </c>
      <c r="B9" s="11">
        <v>0</v>
      </c>
      <c r="C9" s="76" t="s">
        <v>134</v>
      </c>
    </row>
    <row r="10" spans="1:3" ht="12.75">
      <c r="A10" s="1" t="s">
        <v>10</v>
      </c>
      <c r="B10" s="11">
        <v>10</v>
      </c>
      <c r="C10" s="78" t="s">
        <v>131</v>
      </c>
    </row>
    <row r="11" spans="1:3" ht="12.75">
      <c r="A11" s="1" t="s">
        <v>12</v>
      </c>
      <c r="B11" s="11">
        <v>24.21</v>
      </c>
      <c r="C11" s="76"/>
    </row>
    <row r="12" spans="1:3" ht="12.75">
      <c r="A12" s="1" t="s">
        <v>11</v>
      </c>
      <c r="B12" s="11">
        <v>16.5</v>
      </c>
      <c r="C12" s="76"/>
    </row>
    <row r="13" spans="1:3" ht="12.75">
      <c r="A13" s="1" t="s">
        <v>13</v>
      </c>
      <c r="B13" s="11">
        <v>11.87</v>
      </c>
      <c r="C13" s="76"/>
    </row>
    <row r="14" spans="1:3" ht="12.75">
      <c r="A14" s="1" t="s">
        <v>14</v>
      </c>
      <c r="B14" s="11">
        <v>17.32</v>
      </c>
      <c r="C14" s="76"/>
    </row>
    <row r="15" spans="1:3" ht="12.75">
      <c r="A15" s="1" t="s">
        <v>15</v>
      </c>
      <c r="B15" s="11">
        <v>4.02</v>
      </c>
      <c r="C15" s="76"/>
    </row>
    <row r="16" spans="1:3" ht="12.75">
      <c r="A16" s="1" t="s">
        <v>16</v>
      </c>
      <c r="B16" s="11">
        <v>24</v>
      </c>
      <c r="C16" s="76"/>
    </row>
    <row r="17" spans="1:3" ht="12.75">
      <c r="A17" s="1" t="s">
        <v>17</v>
      </c>
      <c r="B17" s="12">
        <v>5.23</v>
      </c>
      <c r="C17" s="76"/>
    </row>
    <row r="18" spans="1:3" ht="12.75">
      <c r="A18" t="s">
        <v>2</v>
      </c>
      <c r="B18" s="2">
        <f>SUM(B7:B17)</f>
        <v>198.85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8.16</v>
      </c>
      <c r="C21" s="76"/>
    </row>
    <row r="22" spans="1:3" ht="12.75">
      <c r="A22" s="1" t="s">
        <v>19</v>
      </c>
      <c r="B22" s="7">
        <v>21.83</v>
      </c>
      <c r="C22" s="76"/>
    </row>
    <row r="23" spans="1:3" ht="12.75">
      <c r="A23" s="1" t="s">
        <v>20</v>
      </c>
      <c r="B23" s="7">
        <v>12.3</v>
      </c>
      <c r="C23" s="76"/>
    </row>
    <row r="24" spans="1:3" ht="12.75">
      <c r="A24" s="1" t="s">
        <v>21</v>
      </c>
      <c r="B24" s="8">
        <v>38</v>
      </c>
      <c r="C24" s="76"/>
    </row>
    <row r="25" spans="1:3" ht="12.75">
      <c r="A25" t="s">
        <v>4</v>
      </c>
      <c r="B25" s="2">
        <f>SUM(B21:B24)</f>
        <v>80.28999999999999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279.14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64.5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0.14003521126760562</v>
      </c>
      <c r="C32" s="76"/>
    </row>
    <row r="33" spans="1:3" ht="12.75">
      <c r="A33" t="s">
        <v>23</v>
      </c>
      <c r="B33" s="13">
        <f>B25/B2</f>
        <v>0.056542253521126754</v>
      </c>
      <c r="C33" s="76"/>
    </row>
    <row r="34" spans="1:3" ht="12.75">
      <c r="A34" t="s">
        <v>26</v>
      </c>
      <c r="B34" s="13">
        <f>B27/B2</f>
        <v>0.1965774647887324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2009-12-11T23:15:57Z</cp:lastPrinted>
  <dcterms:created xsi:type="dcterms:W3CDTF">2005-01-10T15:34:54Z</dcterms:created>
  <dcterms:modified xsi:type="dcterms:W3CDTF">2019-12-18T16:50:04Z</dcterms:modified>
  <cp:category/>
  <cp:version/>
  <cp:contentType/>
  <cp:contentStatus/>
</cp:coreProperties>
</file>