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18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<sst xmlns="http://schemas.openxmlformats.org/spreadsheetml/2006/main" count="681" uniqueCount="158">
  <si>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</si>
  <si>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</si>
  <si>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</si>
  <si>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</si>
  <si>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</si>
  <si>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</si>
  <si>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</si>
  <si>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</si>
  <si>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</si>
  <si>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</si>
  <si>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</si>
  <si>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</si>
  <si>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</si>
  <si>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</si>
  <si>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</si>
  <si>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</si>
  <si>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</si>
  <si>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</si>
  <si>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</si>
  <si>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</si>
  <si>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</si>
  <si>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</si>
  <si>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</si>
  <si>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</si>
  <si>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</si>
  <si>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</si>
  <si>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</si>
  <si>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</si>
  <si>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</si>
  <si>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</si>
  <si>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</si>
  <si>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</si>
  <si>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</si>
  <si>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</si>
  <si>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</si>
  <si>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</si>
  <si>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</si>
  <si>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</si>
  <si>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</si>
  <si>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</si>
  <si>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</si>
  <si>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</si>
  <si>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</si>
  <si>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</si>
  <si>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</si>
  <si>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</si>
  <si>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</si>
  <si>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</si>
  <si>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</si>
  <si>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</si>
  <si>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</si>
  <si>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</si>
  <si>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</si>
  <si>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</si>
  <si>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</si>
  <si>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</si>
  <si>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</si>
  <si>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</si>
  <si>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</si>
  <si>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</si>
  <si>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</si>
  <si>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</si>
  <si>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</si>
  <si>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</si>
  <si>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</si>
  <si>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</si>
  <si>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</si>
  <si>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</si>
  <si>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</si>
  <si>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</si>
  <si>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</si>
  <si>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</si>
  <si>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</si>
  <si>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</si>
  <si>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</si>
  <si>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</si>
  <si>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</si>
  <si>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</si>
  <si>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</si>
  <si>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</si>
  <si>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</si>
  <si>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</si>
  <si>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</si>
  <si>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</si>
  <si>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</si>
  <si>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</si>
  <si>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</si>
  <si>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</si>
  <si>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</si>
  <si>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</si>
  <si>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</si>
  <si>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</si>
  <si>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</si>
  <si>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</si>
  <si>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</si>
  <si>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</si>
  <si>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</si>
  <si>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</si>
  <si>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</si>
  <si>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</si>
  <si>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</si>
  <si>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</si>
  <si>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</si>
  <si>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</si>
  <si>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</si>
  <si>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</si>
  <si>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</si>
  <si>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</si>
  <si>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</si>
  <si>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</si>
  <si>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</si>
  <si>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</si>
  <si>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</si>
  <si>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</si>
  <si>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</si>
  <si>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</si>
  <si>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</si>
  <si>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</si>
  <si>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</si>
  <si>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</si>
  <si>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</si>
  <si>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</si>
  <si>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</si>
  <si>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</si>
  <si>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</si>
  <si>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</si>
  <si>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</si>
  <si>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</si>
  <si>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</si>
  <si>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</si>
  <si>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</si>
  <si>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</si>
  <si>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</si>
  <si>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</si>
  <si>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</si>
  <si>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</si>
  <si>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</si>
  <si>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</si>
  <si>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</si>
  <si>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</si>
  <si>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</si>
  <si>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</si>
  <si>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</si>
  <si>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</si>
  <si>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</si>
  <si>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</si>
  <si>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</si>
  <si>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</si>
  <si>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</si>
  <si>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</si>
  <si>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</si>
  <si>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</si>
  <si>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</si>
  <si>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</si>
  <si>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</si>
  <si>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</si>
  <si>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Malt price, feed quality price est. is $2.40</t>
  </si>
  <si>
    <t>North Dakota 2020 Projected Crop Budgets - East Central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</si>
</sst>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157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95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96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97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98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99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145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146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100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101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102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140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103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104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122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105</v>
      </c>
      <c r="B19" s="37"/>
      <c r="C19" s="37"/>
      <c r="E19" s="37"/>
      <c r="F19" s="37"/>
      <c r="G19" s="37"/>
      <c r="H19" s="37"/>
    </row>
    <row r="20" spans="1:8" ht="12.75">
      <c r="A20" s="16" t="s">
        <v>106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107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108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109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110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111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112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113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114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1350</v>
      </c>
      <c r="C2" s="60"/>
    </row>
    <row r="3" spans="1:3" ht="12.75">
      <c r="A3" t="s">
        <v>137</v>
      </c>
      <c r="B3" s="10">
        <v>0.248</v>
      </c>
      <c r="C3" s="60"/>
    </row>
    <row r="4" spans="1:3" ht="12.75">
      <c r="A4" t="s">
        <v>28</v>
      </c>
      <c r="B4" s="2">
        <f>B2*B3</f>
        <v>334.8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52.25</v>
      </c>
      <c r="C7" s="63"/>
    </row>
    <row r="8" spans="1:3" ht="12.75">
      <c r="A8" s="1" t="s">
        <v>9</v>
      </c>
      <c r="B8" s="11">
        <v>29.9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10</v>
      </c>
      <c r="C10" s="60" t="s">
        <v>128</v>
      </c>
    </row>
    <row r="11" spans="1:3" ht="12.75">
      <c r="A11" s="1" t="s">
        <v>12</v>
      </c>
      <c r="B11" s="11">
        <v>26.98</v>
      </c>
      <c r="C11" s="60"/>
    </row>
    <row r="12" spans="1:3" ht="12.75">
      <c r="A12" s="1" t="s">
        <v>11</v>
      </c>
      <c r="B12" s="11">
        <v>15</v>
      </c>
      <c r="C12" s="60"/>
    </row>
    <row r="13" spans="1:3" ht="12.75">
      <c r="A13" s="1" t="s">
        <v>13</v>
      </c>
      <c r="B13" s="11">
        <v>16</v>
      </c>
      <c r="C13" s="60"/>
    </row>
    <row r="14" spans="1:3" ht="12.75">
      <c r="A14" s="1" t="s">
        <v>14</v>
      </c>
      <c r="B14" s="11">
        <v>20.19</v>
      </c>
      <c r="C14" s="60"/>
    </row>
    <row r="15" spans="1:3" ht="12.75">
      <c r="A15" s="1" t="s">
        <v>15</v>
      </c>
      <c r="B15" s="11">
        <v>4.05</v>
      </c>
      <c r="C15" s="60"/>
    </row>
    <row r="16" spans="1:3" ht="12.75">
      <c r="A16" s="1" t="s">
        <v>16</v>
      </c>
      <c r="B16" s="11">
        <v>17.5</v>
      </c>
      <c r="C16" s="60" t="s">
        <v>134</v>
      </c>
    </row>
    <row r="17" spans="1:3" ht="12.75">
      <c r="A17" s="1" t="s">
        <v>17</v>
      </c>
      <c r="B17" s="12">
        <v>5.18</v>
      </c>
      <c r="C17" s="60"/>
    </row>
    <row r="18" spans="1:3" ht="12.75">
      <c r="A18" t="s">
        <v>2</v>
      </c>
      <c r="B18" s="2">
        <f>SUM(B7:B17)</f>
        <v>197.05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9.09</v>
      </c>
      <c r="C21" s="60"/>
    </row>
    <row r="22" spans="1:3" ht="12.75">
      <c r="A22" s="1" t="s">
        <v>19</v>
      </c>
      <c r="B22" s="7">
        <v>25.02</v>
      </c>
      <c r="C22" s="60"/>
    </row>
    <row r="23" spans="1:3" ht="12.75">
      <c r="A23" s="1" t="s">
        <v>20</v>
      </c>
      <c r="B23" s="7">
        <v>15.49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116.6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313.65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21.150000000000034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0.14596296296296296</v>
      </c>
      <c r="C32" s="60"/>
    </row>
    <row r="33" spans="1:3" ht="12.75">
      <c r="A33" t="s">
        <v>23</v>
      </c>
      <c r="B33" s="13">
        <f>B25/B2</f>
        <v>0.08637037037037036</v>
      </c>
      <c r="C33" s="60"/>
    </row>
    <row r="34" spans="1:3" ht="12.75">
      <c r="A34" t="s">
        <v>27</v>
      </c>
      <c r="B34" s="13">
        <f>B27/B2</f>
        <v>0.2323333333333333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1660</v>
      </c>
      <c r="C2" s="60"/>
    </row>
    <row r="3" spans="1:3" ht="12.75">
      <c r="A3" t="s">
        <v>137</v>
      </c>
      <c r="B3" s="10">
        <v>0.166</v>
      </c>
      <c r="C3" s="60"/>
    </row>
    <row r="4" spans="1:3" ht="12.75">
      <c r="A4" t="s">
        <v>28</v>
      </c>
      <c r="B4">
        <f>B2*B3</f>
        <v>275.56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56.5</v>
      </c>
      <c r="C7" s="60"/>
    </row>
    <row r="8" spans="1:3" ht="12.75">
      <c r="A8" s="1" t="s">
        <v>9</v>
      </c>
      <c r="B8" s="11">
        <v>23.1</v>
      </c>
      <c r="C8" s="60"/>
    </row>
    <row r="9" spans="1:3" ht="12.75">
      <c r="A9" s="1" t="s">
        <v>24</v>
      </c>
      <c r="B9" s="11">
        <v>0</v>
      </c>
      <c r="C9" s="60" t="s">
        <v>129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59.55</v>
      </c>
      <c r="C11" s="60"/>
    </row>
    <row r="12" spans="1:3" ht="12.75">
      <c r="A12" s="1" t="s">
        <v>11</v>
      </c>
      <c r="B12" s="11">
        <v>8</v>
      </c>
      <c r="C12" s="60"/>
    </row>
    <row r="13" spans="1:3" ht="12.75">
      <c r="A13" s="1" t="s">
        <v>13</v>
      </c>
      <c r="B13" s="11">
        <v>15.37</v>
      </c>
      <c r="C13" s="60"/>
    </row>
    <row r="14" spans="1:3" ht="12.75">
      <c r="A14" s="1" t="s">
        <v>14</v>
      </c>
      <c r="B14" s="11">
        <v>19.98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4.97</v>
      </c>
      <c r="C17" s="60"/>
    </row>
    <row r="18" spans="1:3" ht="12.75">
      <c r="A18" t="s">
        <v>2</v>
      </c>
      <c r="B18" s="2">
        <f>SUM(B7:B17)</f>
        <v>188.96999999999997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8.44</v>
      </c>
      <c r="C21" s="60"/>
    </row>
    <row r="22" spans="1:3" ht="12.75">
      <c r="A22" s="1" t="s">
        <v>19</v>
      </c>
      <c r="B22" s="7">
        <v>23.92</v>
      </c>
      <c r="C22" s="60"/>
    </row>
    <row r="23" spans="1:3" ht="12.75">
      <c r="A23" s="1" t="s">
        <v>20</v>
      </c>
      <c r="B23" s="7">
        <v>13.7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113.06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302.03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-26.46999999999997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0.11383734939759034</v>
      </c>
      <c r="C32" s="60"/>
    </row>
    <row r="33" spans="1:3" ht="12.75">
      <c r="A33" t="s">
        <v>23</v>
      </c>
      <c r="B33" s="13">
        <f>B25/B2</f>
        <v>0.06810843373493976</v>
      </c>
      <c r="C33" s="60"/>
    </row>
    <row r="34" spans="1:3" ht="12.75">
      <c r="A34" t="s">
        <v>27</v>
      </c>
      <c r="B34" s="13">
        <f>B27/B2</f>
        <v>0.1819457831325301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19</v>
      </c>
      <c r="C2" s="60"/>
    </row>
    <row r="3" spans="1:3" ht="12.75">
      <c r="A3" t="s">
        <v>137</v>
      </c>
      <c r="B3" s="12">
        <v>9.3</v>
      </c>
      <c r="C3" s="60"/>
    </row>
    <row r="4" spans="1:3" ht="12.75">
      <c r="A4" t="s">
        <v>28</v>
      </c>
      <c r="B4" s="2">
        <f>B2*B3</f>
        <v>176.70000000000002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17.5</v>
      </c>
      <c r="C7" s="60"/>
    </row>
    <row r="8" spans="1:3" ht="12.75">
      <c r="A8" s="1" t="s">
        <v>9</v>
      </c>
      <c r="B8" s="11">
        <v>24.7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20.27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15.12</v>
      </c>
      <c r="C13" s="60"/>
    </row>
    <row r="14" spans="1:3" ht="12.75">
      <c r="A14" s="1" t="s">
        <v>14</v>
      </c>
      <c r="B14" s="11">
        <v>20.74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3.02</v>
      </c>
      <c r="C17" s="60"/>
    </row>
    <row r="18" spans="1:3" ht="12.75">
      <c r="A18" t="s">
        <v>2</v>
      </c>
      <c r="B18" s="2">
        <f>SUM(B7:B17)</f>
        <v>114.85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8.49</v>
      </c>
      <c r="C21" s="60"/>
    </row>
    <row r="22" spans="1:3" ht="12.75">
      <c r="A22" s="1" t="s">
        <v>19</v>
      </c>
      <c r="B22" s="7">
        <v>24.13</v>
      </c>
      <c r="C22" s="60"/>
    </row>
    <row r="23" spans="1:3" ht="12.75">
      <c r="A23" s="1" t="s">
        <v>20</v>
      </c>
      <c r="B23" s="7">
        <v>14.31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113.93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228.78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-52.079999999999984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6.044736842105263</v>
      </c>
      <c r="C32" s="60"/>
    </row>
    <row r="33" spans="1:3" ht="12.75">
      <c r="A33" t="s">
        <v>23</v>
      </c>
      <c r="B33" s="2">
        <f>B25/B2</f>
        <v>5.996315789473685</v>
      </c>
      <c r="C33" s="60"/>
    </row>
    <row r="34" spans="1:3" ht="12.75">
      <c r="A34" t="s">
        <v>27</v>
      </c>
      <c r="B34" s="2">
        <f>B27/B2</f>
        <v>12.041052631578948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36</v>
      </c>
      <c r="C2" s="60"/>
    </row>
    <row r="3" spans="1:3" ht="12.75">
      <c r="A3" t="s">
        <v>137</v>
      </c>
      <c r="B3" s="12">
        <v>5.7</v>
      </c>
      <c r="C3" s="60"/>
    </row>
    <row r="4" spans="1:3" ht="12.75">
      <c r="A4" t="s">
        <v>28</v>
      </c>
      <c r="B4" s="2">
        <f>B2*B3</f>
        <v>205.20000000000002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42</v>
      </c>
      <c r="C7" s="60"/>
    </row>
    <row r="8" spans="1:3" ht="12.75">
      <c r="A8" s="1" t="s">
        <v>9</v>
      </c>
      <c r="B8" s="11">
        <v>32.3</v>
      </c>
      <c r="C8" s="60"/>
    </row>
    <row r="9" spans="1:3" ht="12.75">
      <c r="A9" s="1" t="s">
        <v>24</v>
      </c>
      <c r="B9" s="11">
        <v>1.5</v>
      </c>
      <c r="C9" s="60" t="s">
        <v>132</v>
      </c>
    </row>
    <row r="10" spans="1:3" ht="12.75">
      <c r="A10" s="1" t="s">
        <v>10</v>
      </c>
      <c r="B10" s="11">
        <v>0</v>
      </c>
      <c r="C10" s="60" t="s">
        <v>154</v>
      </c>
    </row>
    <row r="11" spans="1:3" ht="12.75">
      <c r="A11" s="1" t="s">
        <v>12</v>
      </c>
      <c r="B11" s="11">
        <v>7.96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15.93</v>
      </c>
      <c r="C13" s="60"/>
    </row>
    <row r="14" spans="1:3" ht="12.75">
      <c r="A14" s="1" t="s">
        <v>14</v>
      </c>
      <c r="B14" s="11">
        <v>21.42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 t="s">
        <v>133</v>
      </c>
    </row>
    <row r="17" spans="1:3" ht="12.75">
      <c r="A17" s="1" t="s">
        <v>17</v>
      </c>
      <c r="B17" s="12">
        <v>3.69</v>
      </c>
      <c r="C17" s="60"/>
    </row>
    <row r="18" spans="1:3" ht="12.75">
      <c r="A18" t="s">
        <v>2</v>
      </c>
      <c r="B18" s="2">
        <f>SUM(B7:B17)</f>
        <v>140.3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8.79</v>
      </c>
      <c r="C21" s="60"/>
    </row>
    <row r="22" spans="1:3" ht="12.75">
      <c r="A22" s="1" t="s">
        <v>19</v>
      </c>
      <c r="B22" s="7">
        <v>25.6</v>
      </c>
      <c r="C22" s="60"/>
    </row>
    <row r="23" spans="1:3" ht="12.75">
      <c r="A23" s="1" t="s">
        <v>20</v>
      </c>
      <c r="B23" s="7">
        <v>14.72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116.11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256.41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-51.21000000000001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3.8972222222222226</v>
      </c>
      <c r="C32" s="60"/>
    </row>
    <row r="33" spans="1:3" ht="12.75">
      <c r="A33" t="s">
        <v>23</v>
      </c>
      <c r="B33" s="2">
        <f>B25/B2</f>
        <v>3.225277777777778</v>
      </c>
      <c r="C33" s="60"/>
    </row>
    <row r="34" spans="1:3" ht="12.75">
      <c r="A34" t="s">
        <v>27</v>
      </c>
      <c r="B34" s="2">
        <f>B27/B2</f>
        <v>7.1225000000000005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82</v>
      </c>
      <c r="C2" s="60"/>
    </row>
    <row r="3" spans="1:3" ht="12.75">
      <c r="A3" t="s">
        <v>137</v>
      </c>
      <c r="B3" s="10">
        <v>2.26</v>
      </c>
      <c r="C3" s="60"/>
    </row>
    <row r="4" spans="1:3" ht="12.75">
      <c r="A4" t="s">
        <v>28</v>
      </c>
      <c r="B4">
        <f>B2*B3</f>
        <v>185.32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12.5</v>
      </c>
      <c r="C7" s="60"/>
    </row>
    <row r="8" spans="1:3" ht="12.75">
      <c r="A8" s="1" t="s">
        <v>9</v>
      </c>
      <c r="B8" s="11">
        <v>5.4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49.86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18.83</v>
      </c>
      <c r="C13" s="60"/>
    </row>
    <row r="14" spans="1:3" ht="12.75">
      <c r="A14" s="1" t="s">
        <v>14</v>
      </c>
      <c r="B14" s="11">
        <v>22.09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3.3</v>
      </c>
      <c r="C17" s="60"/>
    </row>
    <row r="18" spans="1:3" ht="12.75">
      <c r="A18" t="s">
        <v>2</v>
      </c>
      <c r="B18" s="2">
        <f>SUM(B7:B17)</f>
        <v>125.47999999999999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9.64</v>
      </c>
      <c r="C21" s="60"/>
    </row>
    <row r="22" spans="1:3" ht="12.75">
      <c r="A22" s="1" t="s">
        <v>19</v>
      </c>
      <c r="B22" s="7">
        <v>26.92</v>
      </c>
      <c r="C22" s="60"/>
    </row>
    <row r="23" spans="1:3" ht="12.75">
      <c r="A23" s="1" t="s">
        <v>20</v>
      </c>
      <c r="B23" s="7">
        <v>15.93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119.49000000000001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244.97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-59.650000000000006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1.5302439024390242</v>
      </c>
      <c r="C32" s="60"/>
    </row>
    <row r="33" spans="1:3" ht="12.75">
      <c r="A33" t="s">
        <v>23</v>
      </c>
      <c r="B33" s="2">
        <f>B25/B2</f>
        <v>1.4571951219512196</v>
      </c>
      <c r="C33" s="60"/>
    </row>
    <row r="34" spans="1:3" ht="12.75">
      <c r="A34" t="s">
        <v>27</v>
      </c>
      <c r="B34" s="2">
        <f>B27/B2</f>
        <v>2.987439024390244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850</v>
      </c>
      <c r="C2" s="60"/>
    </row>
    <row r="3" spans="1:3" ht="12.75">
      <c r="A3" t="s">
        <v>137</v>
      </c>
      <c r="B3" s="10">
        <v>0.3</v>
      </c>
      <c r="C3" s="60"/>
    </row>
    <row r="4" spans="1:3" ht="12.75">
      <c r="A4" t="s">
        <v>28</v>
      </c>
      <c r="B4" s="2">
        <f>B2*B3</f>
        <v>255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25.2</v>
      </c>
      <c r="C7" s="60"/>
    </row>
    <row r="8" spans="1:3" ht="12.75">
      <c r="A8" s="1" t="s">
        <v>9</v>
      </c>
      <c r="B8" s="11">
        <v>14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130</v>
      </c>
    </row>
    <row r="11" spans="1:3" ht="12.75">
      <c r="A11" s="1" t="s">
        <v>12</v>
      </c>
      <c r="B11" s="11">
        <v>21.49</v>
      </c>
      <c r="C11" s="60"/>
    </row>
    <row r="12" spans="1:3" ht="12.75">
      <c r="A12" s="1" t="s">
        <v>11</v>
      </c>
      <c r="B12" s="11">
        <v>0</v>
      </c>
      <c r="C12" s="60" t="s">
        <v>136</v>
      </c>
    </row>
    <row r="13" spans="1:3" ht="12.75">
      <c r="A13" s="1" t="s">
        <v>13</v>
      </c>
      <c r="B13" s="11">
        <v>14.5</v>
      </c>
      <c r="C13" s="60"/>
    </row>
    <row r="14" spans="1:3" ht="12.75">
      <c r="A14" s="1" t="s">
        <v>14</v>
      </c>
      <c r="B14" s="11">
        <v>19.8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2.77</v>
      </c>
      <c r="C17" s="60"/>
    </row>
    <row r="18" spans="1:3" ht="12.75">
      <c r="A18" t="s">
        <v>2</v>
      </c>
      <c r="B18" s="2">
        <f>SUM(B7:B17)</f>
        <v>105.25999999999999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8.32</v>
      </c>
      <c r="C21" s="60"/>
    </row>
    <row r="22" spans="1:3" ht="12.75">
      <c r="A22" s="1" t="s">
        <v>19</v>
      </c>
      <c r="B22" s="7">
        <v>22.96</v>
      </c>
      <c r="C22" s="60"/>
    </row>
    <row r="23" spans="1:3" ht="12.75">
      <c r="A23" s="1" t="s">
        <v>20</v>
      </c>
      <c r="B23" s="7">
        <v>13.86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112.14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217.39999999999998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37.60000000000002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0.12383529411764704</v>
      </c>
      <c r="C32" s="60"/>
    </row>
    <row r="33" spans="1:3" ht="12.75">
      <c r="A33" t="s">
        <v>23</v>
      </c>
      <c r="B33" s="13">
        <f>B25/B2</f>
        <v>0.13192941176470588</v>
      </c>
      <c r="C33" s="60"/>
    </row>
    <row r="34" spans="1:3" ht="12.75">
      <c r="A34" t="s">
        <v>27</v>
      </c>
      <c r="B34" s="13">
        <f>B27/B2</f>
        <v>0.2557647058823529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137</v>
      </c>
      <c r="B3" s="10">
        <v>0.194</v>
      </c>
      <c r="C3" s="60"/>
    </row>
    <row r="4" spans="1:3" ht="12.75">
      <c r="A4" t="s">
        <v>28</v>
      </c>
      <c r="B4" s="2">
        <f>B2*B3</f>
        <v>184.3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11.8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14.88</v>
      </c>
      <c r="C11" s="60"/>
    </row>
    <row r="12" spans="1:3" ht="12.75">
      <c r="A12" s="1" t="s">
        <v>11</v>
      </c>
      <c r="B12" s="11">
        <v>9.5</v>
      </c>
      <c r="C12" s="60" t="s">
        <v>155</v>
      </c>
    </row>
    <row r="13" spans="1:3" ht="12.75">
      <c r="A13" s="1" t="s">
        <v>13</v>
      </c>
      <c r="B13" s="11">
        <v>14.72</v>
      </c>
      <c r="C13" s="60"/>
    </row>
    <row r="14" spans="1:3" ht="12.75">
      <c r="A14" s="1" t="s">
        <v>14</v>
      </c>
      <c r="B14" s="11">
        <v>19.93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2.49</v>
      </c>
      <c r="C17" s="60"/>
    </row>
    <row r="18" spans="1:3" ht="12.75">
      <c r="A18" t="s">
        <v>2</v>
      </c>
      <c r="B18" s="2">
        <f>SUM(B7:B17)</f>
        <v>94.82000000000001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8.41</v>
      </c>
      <c r="C21" s="60"/>
    </row>
    <row r="22" spans="1:3" ht="12.75">
      <c r="A22" s="1" t="s">
        <v>19</v>
      </c>
      <c r="B22" s="7">
        <v>23.2</v>
      </c>
      <c r="C22" s="60"/>
    </row>
    <row r="23" spans="1:3" ht="12.75">
      <c r="A23" s="1" t="s">
        <v>20</v>
      </c>
      <c r="B23" s="7">
        <v>13.99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207.42000000000002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-23.120000000000005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0.09981052631578947</v>
      </c>
      <c r="C32" s="60"/>
    </row>
    <row r="33" spans="1:3" ht="12.75">
      <c r="A33" t="s">
        <v>23</v>
      </c>
      <c r="B33" s="13">
        <f>B25/B2</f>
        <v>0.11852631578947367</v>
      </c>
      <c r="C33" s="60"/>
    </row>
    <row r="34" spans="1:3" ht="12.75">
      <c r="A34" t="s">
        <v>27</v>
      </c>
      <c r="B34" s="13">
        <f>B27/B2</f>
        <v>0.21833684210526316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137</v>
      </c>
      <c r="B3" s="10">
        <v>0.075</v>
      </c>
      <c r="C3" s="60"/>
    </row>
    <row r="4" spans="1:3" ht="12.75">
      <c r="A4" t="s">
        <v>28</v>
      </c>
      <c r="B4" s="2">
        <f>B2*B3</f>
        <v>127.5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8.75</v>
      </c>
      <c r="C7" s="60"/>
    </row>
    <row r="8" spans="1:3" ht="12.75">
      <c r="A8" s="1" t="s">
        <v>9</v>
      </c>
      <c r="B8" s="11">
        <v>3.4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22.77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16.24</v>
      </c>
      <c r="C13" s="60"/>
    </row>
    <row r="14" spans="1:3" ht="12.75">
      <c r="A14" s="1" t="s">
        <v>14</v>
      </c>
      <c r="B14" s="11">
        <v>20.7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1.98</v>
      </c>
      <c r="C17" s="60"/>
    </row>
    <row r="18" spans="1:3" ht="12.75">
      <c r="A18" t="s">
        <v>2</v>
      </c>
      <c r="B18" s="2">
        <f>SUM(B7:B17)</f>
        <v>75.34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8.73</v>
      </c>
      <c r="C21" s="60"/>
    </row>
    <row r="22" spans="1:3" ht="12.75">
      <c r="A22" s="1" t="s">
        <v>19</v>
      </c>
      <c r="B22" s="7">
        <v>24.36</v>
      </c>
      <c r="C22" s="60"/>
    </row>
    <row r="23" spans="1:3" ht="12.75">
      <c r="A23" s="1" t="s">
        <v>20</v>
      </c>
      <c r="B23" s="7">
        <v>14.58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114.67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190.01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-62.50999999999999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13">
        <f>B18/B2</f>
        <v>0.04431764705882353</v>
      </c>
      <c r="C32" s="60"/>
    </row>
    <row r="33" spans="1:3" ht="12.75">
      <c r="A33" t="s">
        <v>23</v>
      </c>
      <c r="B33" s="13">
        <f>B25/B2</f>
        <v>0.06745294117647059</v>
      </c>
      <c r="C33" s="60"/>
    </row>
    <row r="34" spans="1:3" ht="12.75">
      <c r="A34" t="s">
        <v>27</v>
      </c>
      <c r="B34" s="13">
        <f>B27/B2</f>
        <v>0.11177058823529411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137</v>
      </c>
      <c r="B3" s="10">
        <v>4.29</v>
      </c>
      <c r="C3" s="60"/>
    </row>
    <row r="4" spans="1:3" ht="12.75">
      <c r="A4" t="s">
        <v>28</v>
      </c>
      <c r="B4">
        <f>B2*B3</f>
        <v>227.37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10.8</v>
      </c>
      <c r="C7" s="60"/>
    </row>
    <row r="8" spans="1:3" ht="12.75">
      <c r="A8" s="1" t="s">
        <v>9</v>
      </c>
      <c r="B8" s="11">
        <v>24.5</v>
      </c>
      <c r="C8" s="60"/>
    </row>
    <row r="9" spans="1:3" ht="12.75">
      <c r="A9" s="1" t="s">
        <v>24</v>
      </c>
      <c r="B9" s="11">
        <v>9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62.94</v>
      </c>
      <c r="C11" s="60"/>
    </row>
    <row r="12" spans="1:3" ht="12.75">
      <c r="A12" s="1" t="s">
        <v>11</v>
      </c>
      <c r="B12" s="11">
        <v>6.5</v>
      </c>
      <c r="C12" s="60"/>
    </row>
    <row r="13" spans="1:3" ht="12.75">
      <c r="A13" s="1" t="s">
        <v>13</v>
      </c>
      <c r="B13" s="11">
        <v>13.58</v>
      </c>
      <c r="C13" s="60"/>
    </row>
    <row r="14" spans="1:3" ht="12.75">
      <c r="A14" s="1" t="s">
        <v>14</v>
      </c>
      <c r="B14" s="11">
        <v>17.85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</v>
      </c>
      <c r="C16" s="60"/>
    </row>
    <row r="17" spans="1:3" ht="12.75">
      <c r="A17" s="1" t="s">
        <v>17</v>
      </c>
      <c r="B17" s="12">
        <v>4.14</v>
      </c>
      <c r="C17" s="60"/>
    </row>
    <row r="18" spans="1:3" ht="12.75">
      <c r="A18" t="s">
        <v>2</v>
      </c>
      <c r="B18" s="2">
        <f>SUM(B7:B17)</f>
        <v>157.30999999999997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8.04</v>
      </c>
      <c r="C21" s="60"/>
    </row>
    <row r="22" spans="1:3" ht="12.75">
      <c r="A22" s="1" t="s">
        <v>19</v>
      </c>
      <c r="B22" s="7">
        <v>20.82</v>
      </c>
      <c r="C22" s="60"/>
    </row>
    <row r="23" spans="1:3" ht="12.75">
      <c r="A23" s="1" t="s">
        <v>20</v>
      </c>
      <c r="B23" s="7">
        <v>11.6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107.46000000000001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264.77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-37.39999999999998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2.9681132075471695</v>
      </c>
      <c r="C32" s="60"/>
    </row>
    <row r="33" spans="1:3" ht="12.75">
      <c r="A33" t="s">
        <v>23</v>
      </c>
      <c r="B33" s="2">
        <f>B25/B2</f>
        <v>2.0275471698113208</v>
      </c>
      <c r="C33" s="60"/>
    </row>
    <row r="34" spans="1:3" ht="12.75">
      <c r="A34" t="s">
        <v>27</v>
      </c>
      <c r="B34" s="2">
        <f>B27/B2</f>
        <v>4.99566037735849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137</v>
      </c>
      <c r="B3" s="10">
        <v>4.6</v>
      </c>
      <c r="C3" s="60"/>
    </row>
    <row r="4" spans="1:3" ht="12.75">
      <c r="A4" t="s">
        <v>28</v>
      </c>
      <c r="B4" s="2">
        <f>B2*B3</f>
        <v>216.2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9.6</v>
      </c>
      <c r="C7" s="60"/>
    </row>
    <row r="8" spans="1:3" ht="12.75">
      <c r="A8" s="1" t="s">
        <v>9</v>
      </c>
      <c r="B8" s="11">
        <v>6.5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54.56</v>
      </c>
      <c r="C11" s="60"/>
    </row>
    <row r="12" spans="1:3" ht="12.75">
      <c r="A12" s="1" t="s">
        <v>11</v>
      </c>
      <c r="B12" s="11">
        <v>14</v>
      </c>
      <c r="C12" s="60"/>
    </row>
    <row r="13" spans="1:3" ht="12.75">
      <c r="A13" s="1" t="s">
        <v>13</v>
      </c>
      <c r="B13" s="11">
        <v>13.32</v>
      </c>
      <c r="C13" s="60"/>
    </row>
    <row r="14" spans="1:3" ht="12.75">
      <c r="A14" s="1" t="s">
        <v>14</v>
      </c>
      <c r="B14" s="11">
        <v>17.4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</v>
      </c>
      <c r="C16" s="60"/>
    </row>
    <row r="17" spans="1:3" ht="12.75">
      <c r="A17" s="1" t="s">
        <v>17</v>
      </c>
      <c r="B17" s="12">
        <v>3.33</v>
      </c>
      <c r="C17" s="60"/>
    </row>
    <row r="18" spans="1:3" ht="12.75">
      <c r="A18" t="s">
        <v>2</v>
      </c>
      <c r="B18" s="2">
        <f>SUM(B7:B17)</f>
        <v>126.71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7.97</v>
      </c>
      <c r="C21" s="60"/>
    </row>
    <row r="22" spans="1:3" ht="12.75">
      <c r="A22" s="1" t="s">
        <v>19</v>
      </c>
      <c r="B22" s="7">
        <v>20.54</v>
      </c>
      <c r="C22" s="60"/>
    </row>
    <row r="23" spans="1:3" ht="12.75">
      <c r="A23" s="1" t="s">
        <v>20</v>
      </c>
      <c r="B23" s="7">
        <v>11.58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107.09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233.8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-17.600000000000023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2.6959574468085106</v>
      </c>
      <c r="C32" s="60"/>
    </row>
    <row r="33" spans="1:3" ht="12.75">
      <c r="A33" t="s">
        <v>23</v>
      </c>
      <c r="B33" s="2">
        <f>B25/B2</f>
        <v>2.2785106382978726</v>
      </c>
      <c r="C33" s="60"/>
    </row>
    <row r="34" spans="1:3" ht="12.75">
      <c r="A34" t="s">
        <v>27</v>
      </c>
      <c r="B34" s="2">
        <f>B27/B2</f>
        <v>4.974468085106383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151</v>
      </c>
      <c r="C1" s="67" t="s">
        <v>116</v>
      </c>
      <c r="D1" s="67" t="s">
        <v>115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152</v>
      </c>
      <c r="C2" s="71" t="s">
        <v>152</v>
      </c>
      <c r="D2" s="72" t="s">
        <v>116</v>
      </c>
      <c r="E2" s="73" t="s">
        <v>74</v>
      </c>
      <c r="F2" s="71" t="s">
        <v>66</v>
      </c>
      <c r="G2" s="71" t="s">
        <v>153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282.8</v>
      </c>
      <c r="C3" s="39">
        <f>HRSW!B18</f>
        <v>173.99999999999997</v>
      </c>
      <c r="D3" s="15">
        <f>B3-C3</f>
        <v>108.80000000000004</v>
      </c>
      <c r="E3" s="17">
        <v>500</v>
      </c>
      <c r="F3" s="18">
        <f aca="true" t="shared" si="0" ref="F3:F19">B3*E3</f>
        <v>141400</v>
      </c>
      <c r="G3" s="18">
        <f aca="true" t="shared" si="1" ref="G3:G19">E3*C3</f>
        <v>86999.99999999999</v>
      </c>
      <c r="H3" s="28">
        <f>F3-G3</f>
        <v>54400.000000000015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293.62</v>
      </c>
      <c r="C4" s="39">
        <f>Durum!B18</f>
        <v>174.20000000000002</v>
      </c>
      <c r="D4" s="15">
        <f aca="true" t="shared" si="2" ref="D4:D19">B4-C4</f>
        <v>119.41999999999999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235.01</v>
      </c>
      <c r="C5" s="39">
        <f>Barley!B18</f>
        <v>149.24999999999997</v>
      </c>
      <c r="D5" s="15">
        <f t="shared" si="2"/>
        <v>85.76000000000002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462.3</v>
      </c>
      <c r="C6" s="39">
        <f>Corn!B18</f>
        <v>296.24999999999994</v>
      </c>
      <c r="D6" s="15">
        <f t="shared" si="2"/>
        <v>166.05000000000007</v>
      </c>
      <c r="E6" s="17">
        <v>600</v>
      </c>
      <c r="F6" s="18">
        <f t="shared" si="0"/>
        <v>277380</v>
      </c>
      <c r="G6" s="18">
        <f t="shared" si="1"/>
        <v>177749.99999999997</v>
      </c>
      <c r="H6" s="28">
        <f t="shared" si="3"/>
        <v>99630.00000000003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287</v>
      </c>
      <c r="C7" s="39">
        <f>Soyb!B18</f>
        <v>151.84</v>
      </c>
      <c r="D7" s="15">
        <f t="shared" si="2"/>
        <v>135.16</v>
      </c>
      <c r="E7" s="17">
        <v>1100</v>
      </c>
      <c r="F7" s="18">
        <f t="shared" si="0"/>
        <v>315700</v>
      </c>
      <c r="G7" s="18">
        <f t="shared" si="1"/>
        <v>167024</v>
      </c>
      <c r="H7" s="28">
        <f t="shared" si="3"/>
        <v>148676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486.00000000000006</v>
      </c>
      <c r="C8" s="39">
        <f>Drybean!B18</f>
        <v>239.17999999999998</v>
      </c>
      <c r="D8" s="15">
        <f t="shared" si="2"/>
        <v>246.82000000000008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323.90999999999997</v>
      </c>
      <c r="C9" s="39">
        <f>Oil_SF!B18</f>
        <v>173.82999999999998</v>
      </c>
      <c r="D9" s="15">
        <f t="shared" si="2"/>
        <v>150.07999999999998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334.8</v>
      </c>
      <c r="C10" s="39">
        <f>Conf_SF!B18</f>
        <v>197.05</v>
      </c>
      <c r="D10" s="15">
        <f t="shared" si="2"/>
        <v>137.75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275.56</v>
      </c>
      <c r="C11" s="39">
        <f>Canola!B18</f>
        <v>188.96999999999997</v>
      </c>
      <c r="D11" s="15">
        <f t="shared" si="2"/>
        <v>86.59000000000003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176.70000000000002</v>
      </c>
      <c r="C12" s="39">
        <f>Flax!B18</f>
        <v>114.85</v>
      </c>
      <c r="D12" s="15">
        <f t="shared" si="2"/>
        <v>61.85000000000002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205.20000000000002</v>
      </c>
      <c r="C13" s="39">
        <f>Peas!B18</f>
        <v>140.3</v>
      </c>
      <c r="D13" s="15">
        <f t="shared" si="2"/>
        <v>64.9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185.32</v>
      </c>
      <c r="C14" s="39">
        <f>Oats!B18</f>
        <v>125.47999999999999</v>
      </c>
      <c r="D14" s="15">
        <f t="shared" si="2"/>
        <v>59.84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255</v>
      </c>
      <c r="C15" s="39">
        <f>Mustard!B18</f>
        <v>105.25999999999999</v>
      </c>
      <c r="D15" s="15">
        <f t="shared" si="2"/>
        <v>149.74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184.3</v>
      </c>
      <c r="C16" s="39">
        <f>Buckwht!B18</f>
        <v>94.82000000000001</v>
      </c>
      <c r="D16" s="15">
        <f t="shared" si="2"/>
        <v>89.48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127.5</v>
      </c>
      <c r="C17" s="39">
        <f>Millet!B18</f>
        <v>75.34</v>
      </c>
      <c r="D17" s="15">
        <f t="shared" si="2"/>
        <v>52.16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227.37</v>
      </c>
      <c r="C18" s="39">
        <f>'Wint.Wht'!B18</f>
        <v>157.30999999999997</v>
      </c>
      <c r="D18" s="15">
        <f t="shared" si="2"/>
        <v>70.06000000000003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216.2</v>
      </c>
      <c r="C19" s="39">
        <f>Rye!B18</f>
        <v>126.71</v>
      </c>
      <c r="D19" s="15">
        <f t="shared" si="2"/>
        <v>89.49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734480</v>
      </c>
      <c r="G20" s="19">
        <f>SUM(G3:G19)</f>
        <v>431773.99999999994</v>
      </c>
      <c r="H20" s="32">
        <f>SUM(H3:H19)</f>
        <v>302706.00000000006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78" t="s">
        <v>50</v>
      </c>
      <c r="D22" s="78"/>
      <c r="E22" s="78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734480</v>
      </c>
      <c r="D24" s="4"/>
      <c r="E24" s="4" t="s">
        <v>70</v>
      </c>
      <c r="F24" s="4"/>
      <c r="G24" s="46">
        <f>G20</f>
        <v>431773.99999999994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79" t="s">
        <v>148</v>
      </c>
      <c r="B25" s="80"/>
      <c r="C25" s="52">
        <v>0</v>
      </c>
      <c r="D25" s="53" t="s">
        <v>72</v>
      </c>
      <c r="E25" s="81" t="s">
        <v>118</v>
      </c>
      <c r="F25" s="81"/>
      <c r="G25" s="52">
        <v>51300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2"/>
      <c r="B26" s="77"/>
      <c r="C26" s="52">
        <v>0</v>
      </c>
      <c r="D26" s="4"/>
      <c r="E26" s="81" t="s">
        <v>69</v>
      </c>
      <c r="F26" s="81"/>
      <c r="G26" s="52">
        <v>147400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2"/>
      <c r="B27" s="77"/>
      <c r="C27" s="52">
        <v>0</v>
      </c>
      <c r="D27" s="4"/>
      <c r="E27" s="81" t="s">
        <v>119</v>
      </c>
      <c r="F27" s="81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2"/>
      <c r="B28" s="77"/>
      <c r="C28" s="52">
        <v>0</v>
      </c>
      <c r="D28" s="4"/>
      <c r="E28" s="81" t="s">
        <v>71</v>
      </c>
      <c r="F28" s="81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2"/>
      <c r="B29" s="77"/>
      <c r="C29" s="52">
        <v>0</v>
      </c>
      <c r="D29" s="4"/>
      <c r="E29" s="77" t="s">
        <v>147</v>
      </c>
      <c r="F29" s="77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2"/>
      <c r="B30" s="77"/>
      <c r="C30" s="52">
        <v>0</v>
      </c>
      <c r="D30" s="4"/>
      <c r="E30" s="77"/>
      <c r="F30" s="77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2" t="s">
        <v>79</v>
      </c>
      <c r="B31" s="77"/>
      <c r="C31" s="56">
        <v>0</v>
      </c>
      <c r="D31" s="48"/>
      <c r="E31" s="77" t="s">
        <v>78</v>
      </c>
      <c r="F31" s="77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734480</v>
      </c>
      <c r="D32" s="4"/>
      <c r="E32" s="4" t="s">
        <v>68</v>
      </c>
      <c r="F32" s="4"/>
      <c r="G32" s="26">
        <f>SUM(G24:G31)</f>
        <v>644774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117</v>
      </c>
      <c r="B33" s="3"/>
      <c r="C33" s="3"/>
      <c r="D33" s="3"/>
      <c r="E33" s="3"/>
      <c r="F33" s="3"/>
      <c r="G33" s="57">
        <f>C32-G32</f>
        <v>89706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131</v>
      </c>
      <c r="B35" s="83"/>
      <c r="C35" s="83"/>
      <c r="D35" s="83"/>
      <c r="E35" s="83"/>
      <c r="F35" s="58" t="s">
        <v>123</v>
      </c>
      <c r="G35" s="84"/>
      <c r="H35" s="8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5" t="s">
        <v>124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120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8970</v>
      </c>
      <c r="C42" s="26">
        <f>$E3*HRSW!$B8</f>
        <v>11250</v>
      </c>
      <c r="D42" s="26">
        <f>$E3*HRSW!$B9</f>
        <v>8500</v>
      </c>
      <c r="E42" s="26">
        <f>$E3*HRSW!$B10</f>
        <v>0</v>
      </c>
      <c r="F42" s="26">
        <f>$E3*HRSW!$B11</f>
        <v>33565</v>
      </c>
      <c r="G42" s="26">
        <f>$E3*HRSW!$B12</f>
        <v>3500</v>
      </c>
      <c r="H42" s="26">
        <f>$E3*HRSW!$B13</f>
        <v>8020</v>
      </c>
      <c r="I42" s="26">
        <f>$E3*HRSW!$B14</f>
        <v>10160</v>
      </c>
      <c r="J42" s="26">
        <f>$E3*HRSW!$B15</f>
        <v>0</v>
      </c>
      <c r="K42" s="26">
        <f>$E3*HRSW!$B16</f>
        <v>750</v>
      </c>
      <c r="L42" s="27">
        <f>$E3*HRSW!$B17</f>
        <v>2285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50844</v>
      </c>
      <c r="C45" s="18">
        <f>$E6*Corn!$B8</f>
        <v>16200</v>
      </c>
      <c r="D45" s="18">
        <f>$E6*Corn!$B9</f>
        <v>0</v>
      </c>
      <c r="E45" s="18">
        <f>$E6*Corn!$B10</f>
        <v>0</v>
      </c>
      <c r="F45" s="18">
        <f>$E6*Corn!$B11</f>
        <v>52260</v>
      </c>
      <c r="G45" s="18">
        <f>$E6*Corn!$B12</f>
        <v>6900</v>
      </c>
      <c r="H45" s="18">
        <f>$E6*Corn!$B13</f>
        <v>14628</v>
      </c>
      <c r="I45" s="18">
        <f>$E6*Corn!$B14</f>
        <v>16440</v>
      </c>
      <c r="J45" s="18">
        <f>$E6*Corn!$B15</f>
        <v>14904</v>
      </c>
      <c r="K45" s="18">
        <f>$E6*Corn!$B16</f>
        <v>900</v>
      </c>
      <c r="L45" s="28">
        <f>$E6*Corn!$B17</f>
        <v>4674</v>
      </c>
    </row>
    <row r="46" spans="1:12" ht="12.75">
      <c r="A46" s="41" t="s">
        <v>25</v>
      </c>
      <c r="B46" s="18">
        <f>$E7*Soyb!$B7</f>
        <v>72380</v>
      </c>
      <c r="C46" s="18">
        <f>$E7*Soyb!$B8</f>
        <v>30800</v>
      </c>
      <c r="D46" s="18">
        <f>$E7*Soyb!$B9</f>
        <v>0</v>
      </c>
      <c r="E46" s="18">
        <f>$E7*Soyb!$B10</f>
        <v>4400</v>
      </c>
      <c r="F46" s="18">
        <f>$E7*Soyb!$B11</f>
        <v>7446.999999999999</v>
      </c>
      <c r="G46" s="18">
        <f>$E7*Soyb!$B12</f>
        <v>6050</v>
      </c>
      <c r="H46" s="18">
        <f>$E7*Soyb!$B13</f>
        <v>14971</v>
      </c>
      <c r="I46" s="18">
        <f>$E7*Soyb!$B14</f>
        <v>21087.000000000004</v>
      </c>
      <c r="J46" s="18">
        <f>$E7*Soyb!$B15</f>
        <v>0</v>
      </c>
      <c r="K46" s="18">
        <f>$E7*Soyb!$B16</f>
        <v>5500</v>
      </c>
      <c r="L46" s="28">
        <f>$E7*Soyb!$B17</f>
        <v>4389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132194</v>
      </c>
      <c r="C59" s="19">
        <f t="shared" si="4"/>
        <v>58250</v>
      </c>
      <c r="D59" s="19">
        <f t="shared" si="4"/>
        <v>8500</v>
      </c>
      <c r="E59" s="19">
        <f t="shared" si="4"/>
        <v>4400</v>
      </c>
      <c r="F59" s="19">
        <f t="shared" si="4"/>
        <v>93272</v>
      </c>
      <c r="G59" s="19">
        <f t="shared" si="4"/>
        <v>16450</v>
      </c>
      <c r="H59" s="19">
        <f t="shared" si="4"/>
        <v>37619</v>
      </c>
      <c r="I59" s="19">
        <f t="shared" si="4"/>
        <v>47687</v>
      </c>
      <c r="J59" s="19">
        <f t="shared" si="4"/>
        <v>14904</v>
      </c>
      <c r="K59" s="19">
        <f t="shared" si="4"/>
        <v>7150</v>
      </c>
      <c r="L59" s="32">
        <f t="shared" si="4"/>
        <v>11348</v>
      </c>
    </row>
    <row r="60" spans="1:12" ht="12.75">
      <c r="A60" s="31" t="s">
        <v>93</v>
      </c>
      <c r="B60" s="19"/>
      <c r="C60" s="32"/>
      <c r="D60" s="33">
        <f>SUM(B59:L59)</f>
        <v>431774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56</v>
      </c>
      <c r="C2" s="60"/>
    </row>
    <row r="3" spans="1:3" ht="12.75">
      <c r="A3" t="s">
        <v>137</v>
      </c>
      <c r="B3" s="10">
        <v>5.05</v>
      </c>
      <c r="C3" s="60"/>
    </row>
    <row r="4" spans="1:3" ht="12.75">
      <c r="A4" t="s">
        <v>28</v>
      </c>
      <c r="B4">
        <f>B2*B3</f>
        <v>282.8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17.94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67.13</v>
      </c>
      <c r="C11" s="60"/>
    </row>
    <row r="12" spans="1:3" ht="12.75">
      <c r="A12" s="1" t="s">
        <v>11</v>
      </c>
      <c r="B12" s="11">
        <v>7</v>
      </c>
      <c r="C12" s="60"/>
    </row>
    <row r="13" spans="1:3" ht="12.75">
      <c r="A13" s="1" t="s">
        <v>13</v>
      </c>
      <c r="B13" s="11">
        <v>16.04</v>
      </c>
      <c r="C13" s="60"/>
    </row>
    <row r="14" spans="1:3" ht="12.75">
      <c r="A14" s="1" t="s">
        <v>14</v>
      </c>
      <c r="B14" s="11">
        <v>20.32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 t="s">
        <v>138</v>
      </c>
    </row>
    <row r="17" spans="1:3" ht="12.75">
      <c r="A17" s="1" t="s">
        <v>17</v>
      </c>
      <c r="B17" s="12">
        <v>4.57</v>
      </c>
      <c r="C17" s="60"/>
    </row>
    <row r="18" spans="1:3" ht="12.75">
      <c r="A18" t="s">
        <v>2</v>
      </c>
      <c r="B18" s="2">
        <f>SUM(B7:B17)</f>
        <v>173.99999999999997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8.72</v>
      </c>
      <c r="C21" s="60"/>
    </row>
    <row r="22" spans="1:3" ht="12.75">
      <c r="A22" s="1" t="s">
        <v>19</v>
      </c>
      <c r="B22" s="7">
        <v>23.44</v>
      </c>
      <c r="C22" s="60"/>
    </row>
    <row r="23" spans="1:3" ht="12.75">
      <c r="A23" s="1" t="s">
        <v>20</v>
      </c>
      <c r="B23" s="7">
        <v>13.77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112.93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286.92999999999995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2">
        <f>B4-B27</f>
        <v>-4.129999999999939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3.1071428571428568</v>
      </c>
      <c r="C32" s="60"/>
    </row>
    <row r="33" spans="1:3" ht="12.75">
      <c r="A33" t="s">
        <v>23</v>
      </c>
      <c r="B33" s="2">
        <f>B25/B2</f>
        <v>2.016607142857143</v>
      </c>
      <c r="C33" s="60"/>
    </row>
    <row r="34" spans="1:3" ht="12.75">
      <c r="A34" t="s">
        <v>27</v>
      </c>
      <c r="B34" s="2">
        <f>B27/B2</f>
        <v>5.123749999999999</v>
      </c>
      <c r="C34" s="6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137</v>
      </c>
      <c r="B3" s="10">
        <v>5.54</v>
      </c>
      <c r="C3" s="60" t="s">
        <v>121</v>
      </c>
    </row>
    <row r="4" spans="1:3" ht="12.75">
      <c r="A4" t="s">
        <v>28</v>
      </c>
      <c r="B4">
        <f>B2*B3</f>
        <v>293.62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20.56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150</v>
      </c>
    </row>
    <row r="11" spans="1:3" ht="12.75">
      <c r="A11" s="1" t="s">
        <v>12</v>
      </c>
      <c r="B11" s="11">
        <v>62.94</v>
      </c>
      <c r="C11" s="60"/>
    </row>
    <row r="12" spans="1:3" ht="12.75">
      <c r="A12" s="1" t="s">
        <v>11</v>
      </c>
      <c r="B12" s="11">
        <v>9</v>
      </c>
      <c r="C12" s="60"/>
    </row>
    <row r="13" spans="1:3" ht="12.75">
      <c r="A13" s="1" t="s">
        <v>13</v>
      </c>
      <c r="B13" s="11">
        <v>15.88</v>
      </c>
      <c r="C13" s="60"/>
    </row>
    <row r="14" spans="1:3" ht="12.75">
      <c r="A14" s="1" t="s">
        <v>14</v>
      </c>
      <c r="B14" s="11">
        <v>20.24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4.58</v>
      </c>
      <c r="C17" s="60"/>
    </row>
    <row r="18" spans="1:3" ht="12.75">
      <c r="A18" t="s">
        <v>2</v>
      </c>
      <c r="B18" s="2">
        <f>SUM(B7:B17)</f>
        <v>174.20000000000002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8.66</v>
      </c>
      <c r="C21" s="60"/>
    </row>
    <row r="22" spans="1:3" ht="12.75">
      <c r="A22" s="1" t="s">
        <v>19</v>
      </c>
      <c r="B22" s="7">
        <v>23.28</v>
      </c>
      <c r="C22" s="60"/>
    </row>
    <row r="23" spans="1:3" ht="12.75">
      <c r="A23" s="1" t="s">
        <v>20</v>
      </c>
      <c r="B23" s="7">
        <v>13.69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112.63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286.83000000000004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6.789999999999964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3.286792452830189</v>
      </c>
      <c r="C32" s="60"/>
    </row>
    <row r="33" spans="1:3" ht="12.75">
      <c r="A33" t="s">
        <v>23</v>
      </c>
      <c r="B33" s="2">
        <f>B25/B2</f>
        <v>2.1250943396226414</v>
      </c>
      <c r="C33" s="60"/>
    </row>
    <row r="34" spans="1:3" ht="12.75">
      <c r="A34" t="s">
        <v>27</v>
      </c>
      <c r="B34" s="2">
        <f>B27/B2</f>
        <v>5.411886792452831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71</v>
      </c>
      <c r="C2" s="60"/>
    </row>
    <row r="3" spans="1:3" ht="12.75">
      <c r="A3" t="s">
        <v>137</v>
      </c>
      <c r="B3" s="10">
        <v>3.31</v>
      </c>
      <c r="C3" s="64" t="s">
        <v>156</v>
      </c>
    </row>
    <row r="4" spans="1:3" ht="12.75">
      <c r="A4" t="s">
        <v>28</v>
      </c>
      <c r="B4" s="2">
        <f>B2*B3</f>
        <v>235.01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14.44</v>
      </c>
      <c r="C7" s="60"/>
    </row>
    <row r="8" spans="1:3" ht="12.75">
      <c r="A8" s="1" t="s">
        <v>9</v>
      </c>
      <c r="B8" s="11">
        <v>19.7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50.46</v>
      </c>
      <c r="C11" s="60"/>
    </row>
    <row r="12" spans="1:3" ht="12.75">
      <c r="A12" s="1" t="s">
        <v>11</v>
      </c>
      <c r="B12" s="11">
        <v>5</v>
      </c>
      <c r="C12" s="60"/>
    </row>
    <row r="13" spans="1:3" ht="12.75">
      <c r="A13" s="1" t="s">
        <v>13</v>
      </c>
      <c r="B13" s="11">
        <v>16.73</v>
      </c>
      <c r="C13" s="60"/>
    </row>
    <row r="14" spans="1:3" ht="12.75">
      <c r="A14" s="1" t="s">
        <v>14</v>
      </c>
      <c r="B14" s="11">
        <v>20.5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3.92</v>
      </c>
      <c r="C17" s="60"/>
    </row>
    <row r="18" spans="1:3" ht="12.75">
      <c r="A18" t="s">
        <v>2</v>
      </c>
      <c r="B18" s="2">
        <f>SUM(B7:B17)</f>
        <v>149.24999999999997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9.06</v>
      </c>
      <c r="C21" s="60"/>
    </row>
    <row r="22" spans="1:3" ht="12.75">
      <c r="A22" s="1" t="s">
        <v>19</v>
      </c>
      <c r="B22" s="7">
        <v>24.55</v>
      </c>
      <c r="C22" s="60"/>
    </row>
    <row r="23" spans="1:3" ht="12.75">
      <c r="A23" s="1" t="s">
        <v>20</v>
      </c>
      <c r="B23" s="7">
        <v>14.39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264.25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-29.24000000000001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2.1021126760563376</v>
      </c>
      <c r="C32" s="60"/>
    </row>
    <row r="33" spans="1:3" ht="12.75">
      <c r="A33" t="s">
        <v>23</v>
      </c>
      <c r="B33" s="2">
        <f>B25/B2</f>
        <v>1.619718309859155</v>
      </c>
      <c r="C33" s="60"/>
    </row>
    <row r="34" spans="1:3" ht="12.75">
      <c r="A34" t="s">
        <v>27</v>
      </c>
      <c r="B34" s="2">
        <f>B27/B2</f>
        <v>3.721830985915493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138</v>
      </c>
      <c r="C2" s="60"/>
    </row>
    <row r="3" spans="1:3" ht="12.75">
      <c r="A3" t="s">
        <v>137</v>
      </c>
      <c r="B3" s="10">
        <v>3.35</v>
      </c>
      <c r="C3" s="60"/>
    </row>
    <row r="4" spans="1:3" ht="12.75">
      <c r="A4" t="s">
        <v>28</v>
      </c>
      <c r="B4">
        <f>B2*B3</f>
        <v>462.3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84.74</v>
      </c>
      <c r="C7" s="60"/>
    </row>
    <row r="8" spans="1:3" ht="12.75">
      <c r="A8" s="1" t="s">
        <v>9</v>
      </c>
      <c r="B8" s="11">
        <v>27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87.1</v>
      </c>
      <c r="C11" s="60"/>
    </row>
    <row r="12" spans="1:3" ht="12.75">
      <c r="A12" s="1" t="s">
        <v>11</v>
      </c>
      <c r="B12" s="11">
        <v>11.5</v>
      </c>
      <c r="C12" s="60"/>
    </row>
    <row r="13" spans="1:3" ht="12.75">
      <c r="A13" s="1" t="s">
        <v>13</v>
      </c>
      <c r="B13" s="11">
        <v>24.38</v>
      </c>
      <c r="C13" s="60"/>
    </row>
    <row r="14" spans="1:3" ht="12.75">
      <c r="A14" s="1" t="s">
        <v>14</v>
      </c>
      <c r="B14" s="11">
        <v>27.4</v>
      </c>
      <c r="C14" s="60"/>
    </row>
    <row r="15" spans="1:3" ht="12.75">
      <c r="A15" s="1" t="s">
        <v>15</v>
      </c>
      <c r="B15" s="11">
        <v>24.84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7.79</v>
      </c>
      <c r="C17" s="60"/>
    </row>
    <row r="18" spans="1:3" ht="12.75">
      <c r="A18" t="s">
        <v>2</v>
      </c>
      <c r="B18" s="2">
        <f>SUM(B7:B17)</f>
        <v>296.24999999999994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12.16</v>
      </c>
      <c r="C21" s="60"/>
    </row>
    <row r="22" spans="1:3" ht="12.75">
      <c r="A22" s="1" t="s">
        <v>19</v>
      </c>
      <c r="B22" s="7">
        <v>39.8</v>
      </c>
      <c r="C22" s="60"/>
    </row>
    <row r="23" spans="1:3" ht="12.75">
      <c r="A23" s="1" t="s">
        <v>20</v>
      </c>
      <c r="B23" s="7">
        <v>22.68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141.64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437.88999999999993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24.410000000000082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2.1467391304347823</v>
      </c>
      <c r="C32" s="60"/>
    </row>
    <row r="33" spans="1:3" ht="12.75">
      <c r="A33" t="s">
        <v>23</v>
      </c>
      <c r="B33" s="2">
        <f>B25/B2</f>
        <v>1.026376811594203</v>
      </c>
      <c r="C33" s="60"/>
    </row>
    <row r="34" spans="1:3" ht="12.75">
      <c r="A34" t="s">
        <v>27</v>
      </c>
      <c r="B34" s="2">
        <f>B27/B2</f>
        <v>3.173115942028985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35</v>
      </c>
      <c r="C2" s="60"/>
    </row>
    <row r="3" spans="1:3" ht="12.75">
      <c r="A3" t="s">
        <v>137</v>
      </c>
      <c r="B3" s="12">
        <v>8.2</v>
      </c>
      <c r="C3" s="60"/>
    </row>
    <row r="4" spans="1:3" ht="12.75">
      <c r="A4" t="s">
        <v>28</v>
      </c>
      <c r="B4" s="2">
        <f>B2*B3</f>
        <v>287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65.8</v>
      </c>
      <c r="C7" s="60" t="s">
        <v>142</v>
      </c>
    </row>
    <row r="8" spans="1:3" ht="12.75">
      <c r="A8" s="1" t="s">
        <v>9</v>
      </c>
      <c r="B8" s="11">
        <v>28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125</v>
      </c>
    </row>
    <row r="11" spans="1:3" ht="12.75">
      <c r="A11" s="1" t="s">
        <v>12</v>
      </c>
      <c r="B11" s="11">
        <v>6.77</v>
      </c>
      <c r="C11" s="60"/>
    </row>
    <row r="12" spans="1:3" ht="12.75">
      <c r="A12" s="1" t="s">
        <v>11</v>
      </c>
      <c r="B12" s="11">
        <v>5.5</v>
      </c>
      <c r="C12" s="60"/>
    </row>
    <row r="13" spans="1:3" ht="12.75">
      <c r="A13" s="1" t="s">
        <v>13</v>
      </c>
      <c r="B13" s="11">
        <v>13.61</v>
      </c>
      <c r="C13" s="60"/>
    </row>
    <row r="14" spans="1:3" ht="12.75">
      <c r="A14" s="1" t="s">
        <v>14</v>
      </c>
      <c r="B14" s="11">
        <v>19.17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</v>
      </c>
      <c r="C16" s="60" t="s">
        <v>141</v>
      </c>
    </row>
    <row r="17" spans="1:3" ht="12.75">
      <c r="A17" s="1" t="s">
        <v>17</v>
      </c>
      <c r="B17" s="12">
        <v>3.99</v>
      </c>
      <c r="C17" s="60"/>
    </row>
    <row r="18" spans="1:3" ht="12.75">
      <c r="A18" t="s">
        <v>2</v>
      </c>
      <c r="B18" s="2">
        <f>SUM(B7:B17)</f>
        <v>151.84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8.34</v>
      </c>
      <c r="C21" s="60"/>
    </row>
    <row r="22" spans="1:3" ht="12.75">
      <c r="A22" s="1" t="s">
        <v>19</v>
      </c>
      <c r="B22" s="7">
        <v>22.83</v>
      </c>
      <c r="C22" s="60"/>
    </row>
    <row r="23" spans="1:3" ht="12.75">
      <c r="A23" s="1" t="s">
        <v>20</v>
      </c>
      <c r="B23" s="7">
        <v>13.24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111.41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263.25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23.75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4.338285714285714</v>
      </c>
      <c r="C32" s="60"/>
    </row>
    <row r="33" spans="1:3" ht="12.75">
      <c r="A33" t="s">
        <v>23</v>
      </c>
      <c r="B33" s="2">
        <f>B25/B2</f>
        <v>3.183142857142857</v>
      </c>
      <c r="C33" s="60"/>
    </row>
    <row r="34" spans="1:3" ht="12.75">
      <c r="A34" t="s">
        <v>27</v>
      </c>
      <c r="B34" s="2">
        <f>B27/B2</f>
        <v>7.521428571428571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1800</v>
      </c>
      <c r="C2" s="60"/>
    </row>
    <row r="3" spans="1:3" ht="12.75">
      <c r="A3" t="s">
        <v>137</v>
      </c>
      <c r="B3" s="10">
        <v>0.27</v>
      </c>
      <c r="C3" s="60"/>
    </row>
    <row r="4" spans="1:3" ht="12.75">
      <c r="A4" t="s">
        <v>28</v>
      </c>
      <c r="B4">
        <f>B2*B3</f>
        <v>486.00000000000006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60.23</v>
      </c>
      <c r="C7" s="60"/>
    </row>
    <row r="8" spans="1:3" ht="12.75">
      <c r="A8" s="1" t="s">
        <v>9</v>
      </c>
      <c r="B8" s="11">
        <v>46.9</v>
      </c>
      <c r="C8" s="60" t="s">
        <v>126</v>
      </c>
    </row>
    <row r="9" spans="1:3" ht="12.75">
      <c r="A9" s="1" t="s">
        <v>24</v>
      </c>
      <c r="B9" s="11">
        <v>20</v>
      </c>
      <c r="C9" s="60" t="s">
        <v>143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40.86</v>
      </c>
      <c r="C11" s="60"/>
    </row>
    <row r="12" spans="1:3" ht="12.75">
      <c r="A12" s="1" t="s">
        <v>11</v>
      </c>
      <c r="B12" s="11">
        <v>10.5</v>
      </c>
      <c r="C12" s="60"/>
    </row>
    <row r="13" spans="1:3" ht="12.75">
      <c r="A13" s="1" t="s">
        <v>13</v>
      </c>
      <c r="B13" s="11">
        <v>17.79</v>
      </c>
      <c r="C13" s="60"/>
    </row>
    <row r="14" spans="1:3" ht="12.75">
      <c r="A14" s="1" t="s">
        <v>14</v>
      </c>
      <c r="B14" s="11">
        <v>23.61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13</v>
      </c>
      <c r="C16" s="60" t="s">
        <v>144</v>
      </c>
    </row>
    <row r="17" spans="1:3" ht="12.75">
      <c r="A17" s="1" t="s">
        <v>17</v>
      </c>
      <c r="B17" s="12">
        <v>6.29</v>
      </c>
      <c r="C17" s="60"/>
    </row>
    <row r="18" spans="1:3" ht="12.75">
      <c r="A18" t="s">
        <v>2</v>
      </c>
      <c r="B18" s="2">
        <f>SUM(B7:B17)</f>
        <v>239.17999999999998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9.39</v>
      </c>
      <c r="C21" s="60"/>
    </row>
    <row r="22" spans="1:3" ht="12.75">
      <c r="A22" s="1" t="s">
        <v>19</v>
      </c>
      <c r="B22" s="7">
        <v>28.8</v>
      </c>
      <c r="C22" s="60"/>
    </row>
    <row r="23" spans="1:3" ht="12.75">
      <c r="A23" s="1" t="s">
        <v>20</v>
      </c>
      <c r="B23" s="7">
        <v>16.93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122.12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361.29999999999995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124.7000000000001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0.13287777777777776</v>
      </c>
      <c r="C32" s="60"/>
    </row>
    <row r="33" spans="1:3" ht="12.75">
      <c r="A33" t="s">
        <v>23</v>
      </c>
      <c r="B33" s="13">
        <f>B25/B2</f>
        <v>0.06784444444444444</v>
      </c>
      <c r="C33" s="60"/>
    </row>
    <row r="34" spans="1:3" ht="12.75">
      <c r="A34" t="s">
        <v>27</v>
      </c>
      <c r="B34" s="13">
        <f>B27/B2</f>
        <v>0.2007222222222222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1830</v>
      </c>
      <c r="C2" s="60"/>
    </row>
    <row r="3" spans="1:3" ht="12.75">
      <c r="A3" t="s">
        <v>137</v>
      </c>
      <c r="B3" s="10">
        <v>0.177</v>
      </c>
      <c r="C3" s="60"/>
    </row>
    <row r="4" spans="1:3" ht="12.75">
      <c r="A4" t="s">
        <v>28</v>
      </c>
      <c r="B4">
        <f>B2*B3</f>
        <v>323.90999999999997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34.1</v>
      </c>
      <c r="C7" s="63"/>
    </row>
    <row r="8" spans="1:3" ht="12.75">
      <c r="A8" s="1" t="s">
        <v>9</v>
      </c>
      <c r="B8" s="11">
        <v>27.7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5</v>
      </c>
      <c r="C10" s="60" t="s">
        <v>127</v>
      </c>
    </row>
    <row r="11" spans="1:3" ht="12.75">
      <c r="A11" s="1" t="s">
        <v>12</v>
      </c>
      <c r="B11" s="11">
        <v>40.52</v>
      </c>
      <c r="C11" s="60"/>
    </row>
    <row r="12" spans="1:3" ht="12.75">
      <c r="A12" s="1" t="s">
        <v>11</v>
      </c>
      <c r="B12" s="11">
        <v>9.5</v>
      </c>
      <c r="C12" s="60"/>
    </row>
    <row r="13" spans="1:3" ht="12.75">
      <c r="A13" s="1" t="s">
        <v>13</v>
      </c>
      <c r="B13" s="11">
        <v>16.82</v>
      </c>
      <c r="C13" s="60"/>
    </row>
    <row r="14" spans="1:3" ht="12.75">
      <c r="A14" s="1" t="s">
        <v>14</v>
      </c>
      <c r="B14" s="11">
        <v>20.63</v>
      </c>
      <c r="C14" s="60"/>
    </row>
    <row r="15" spans="1:3" ht="12.75">
      <c r="A15" s="1" t="s">
        <v>15</v>
      </c>
      <c r="B15" s="11">
        <v>5.49</v>
      </c>
      <c r="C15" s="60"/>
    </row>
    <row r="16" spans="1:3" ht="12.75">
      <c r="A16" s="1" t="s">
        <v>16</v>
      </c>
      <c r="B16" s="11">
        <v>9.5</v>
      </c>
      <c r="C16" s="60" t="s">
        <v>135</v>
      </c>
    </row>
    <row r="17" spans="1:3" ht="12.75">
      <c r="A17" s="1" t="s">
        <v>17</v>
      </c>
      <c r="B17" s="12">
        <v>4.57</v>
      </c>
      <c r="C17" s="60"/>
    </row>
    <row r="18" spans="1:3" ht="12.75">
      <c r="A18" t="s">
        <v>2</v>
      </c>
      <c r="B18" s="2">
        <f>SUM(B7:B17)</f>
        <v>173.82999999999998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9.38</v>
      </c>
      <c r="C21" s="60"/>
    </row>
    <row r="22" spans="1:3" ht="12.75">
      <c r="A22" s="1" t="s">
        <v>19</v>
      </c>
      <c r="B22" s="7">
        <v>25.84</v>
      </c>
      <c r="C22" s="60"/>
    </row>
    <row r="23" spans="1:3" ht="12.75">
      <c r="A23" s="1" t="s">
        <v>20</v>
      </c>
      <c r="B23" s="7">
        <v>15.92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118.14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291.96999999999997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31.939999999999998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0.09498907103825135</v>
      </c>
      <c r="C32" s="60"/>
    </row>
    <row r="33" spans="1:3" ht="12.75">
      <c r="A33" t="s">
        <v>23</v>
      </c>
      <c r="B33" s="13">
        <f>B25/B2</f>
        <v>0.06455737704918033</v>
      </c>
      <c r="C33" s="60"/>
    </row>
    <row r="34" spans="1:3" ht="12.75">
      <c r="A34" t="s">
        <v>27</v>
      </c>
      <c r="B34" s="13">
        <f>B27/B2</f>
        <v>0.15954644808743168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2012-12-20T22:41:14Z</cp:lastPrinted>
  <dcterms:created xsi:type="dcterms:W3CDTF">2005-01-10T15:34:54Z</dcterms:created>
  <dcterms:modified xsi:type="dcterms:W3CDTF">2019-12-17T19:58:13Z</dcterms:modified>
  <cp:category/>
  <cp:version/>
  <cp:contentType/>
  <cp:contentStatus/>
</cp:coreProperties>
</file>