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<sst xmlns="http://schemas.openxmlformats.org/spreadsheetml/2006/main" count="394" uniqueCount="127">
  <si>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</si>
  <si>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</si>
  <si>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</si>
  <si>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</si>
  <si>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</si>
  <si>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</si>
  <si>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</si>
  <si>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</si>
  <si>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</si>
  <si>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</si>
  <si>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</si>
  <si>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</si>
  <si>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</si>
  <si>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</si>
  <si>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</si>
  <si>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</si>
  <si>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</si>
  <si>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</si>
  <si>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</si>
  <si>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</si>
  <si>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</si>
  <si>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</si>
  <si>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</si>
  <si>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</si>
  <si>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</si>
  <si>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</si>
  <si>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</si>
  <si>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</si>
  <si>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</si>
  <si>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</si>
  <si>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</si>
  <si>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</si>
  <si>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</si>
  <si>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</si>
  <si>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</si>
  <si>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</si>
  <si>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</si>
  <si>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</si>
  <si>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</si>
  <si>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</si>
  <si>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</si>
  <si>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</si>
  <si>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</si>
  <si>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</si>
  <si>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</si>
  <si>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</si>
  <si>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</si>
  <si>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</si>
  <si>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</si>
  <si>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</si>
  <si>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</si>
  <si>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</si>
  <si>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</si>
  <si>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</si>
  <si>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</si>
  <si>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</si>
  <si>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</si>
  <si>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</si>
  <si>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</si>
  <si>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</si>
  <si>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</si>
  <si>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</si>
  <si>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</si>
  <si>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</si>
  <si>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</si>
  <si>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</si>
  <si>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</si>
  <si>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</si>
  <si>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</si>
  <si>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</si>
  <si>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</si>
  <si>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</si>
  <si>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</si>
  <si>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</si>
  <si>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</si>
  <si>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</si>
  <si>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</si>
  <si>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</si>
  <si>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</si>
  <si>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</si>
  <si>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</si>
  <si>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</si>
  <si>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</si>
  <si>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</si>
  <si>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</si>
  <si>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</si>
  <si>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</si>
  <si>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</si>
  <si>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</si>
  <si>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</si>
  <si>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</si>
  <si>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</si>
  <si>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</si>
  <si>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</si>
  <si>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</si>
  <si>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</si>
  <si>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</si>
  <si>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</si>
  <si>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</si>
  <si>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</si>
  <si>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</si>
  <si>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</si>
  <si>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</si>
  <si>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</si>
  <si>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</si>
  <si>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</si>
  <si>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</si>
  <si>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</si>
  <si>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Soybean aphid and/or spider mite insecticide</t>
  </si>
  <si>
    <t>Spraying for head feeding insects</t>
  </si>
  <si>
    <t>Two sprayings for head feeding insects</t>
  </si>
  <si>
    <t>Name:</t>
  </si>
  <si>
    <t xml:space="preserve">  Market Price</t>
  </si>
  <si>
    <t>Fungicide for rust would cost $4 plus application</t>
  </si>
  <si>
    <t>Cost includes $8 for inoculant and fungicide seed treatment</t>
  </si>
  <si>
    <t xml:space="preserve">the whole farm cashflow.  This worksheet consists of three tables.  The first table lists the market 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</si>
  <si>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</si>
  <si>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</si>
  <si>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</si>
  <si>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</si>
  <si>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</si>
  <si>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Malt price, estimate of feed barley price is $2.70</t>
  </si>
  <si>
    <t>Fungicide for white mold, second treatment maybe needed.</t>
  </si>
  <si>
    <t>North Dakota 2018 Projected Crop Budgets - South Red River Valley</t>
  </si>
  <si>
    <t>Mkt Rev.</t>
  </si>
  <si>
    <t>per Acre</t>
  </si>
  <si>
    <t xml:space="preserve">Dir. Costs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</si>
</sst>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38100</xdr:rowOff>
    </xdr:from>
    <xdr:to>
      <xdr:col>10</xdr:col>
      <xdr:colOff>200025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2" t="s">
        <v>123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73" t="s">
        <v>79</v>
      </c>
      <c r="B2" s="73"/>
      <c r="C2" s="73"/>
      <c r="D2" s="73"/>
      <c r="E2" s="73"/>
      <c r="F2" s="73"/>
      <c r="G2" s="73"/>
      <c r="H2" s="73"/>
      <c r="I2" s="73"/>
      <c r="J2" s="73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5" t="s">
        <v>80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81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82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83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84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116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117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85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5" t="s">
        <v>86</v>
      </c>
      <c r="B13" s="66"/>
      <c r="C13" s="66"/>
      <c r="D13" s="38"/>
      <c r="E13" s="38"/>
      <c r="F13" s="38"/>
      <c r="G13" s="38"/>
      <c r="H13" s="38"/>
    </row>
    <row r="14" spans="1:8" ht="12.75">
      <c r="A14" s="17" t="s">
        <v>87</v>
      </c>
      <c r="B14" s="38"/>
      <c r="C14" s="38"/>
      <c r="D14" s="38"/>
      <c r="E14" s="38"/>
      <c r="F14" s="38"/>
      <c r="G14" s="38"/>
      <c r="H14" s="38"/>
    </row>
    <row r="15" spans="1:8" ht="12.75">
      <c r="A15" s="67" t="s">
        <v>115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88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89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107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90</v>
      </c>
      <c r="B19" s="38"/>
      <c r="C19" s="38"/>
      <c r="E19" s="38"/>
      <c r="F19" s="38"/>
      <c r="G19" s="38"/>
      <c r="H19" s="38"/>
    </row>
    <row r="20" spans="1:8" ht="12.75">
      <c r="A20" s="17" t="s">
        <v>91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92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93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5" t="s">
        <v>94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95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96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97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98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99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0" t="s">
        <v>30</v>
      </c>
    </row>
    <row r="2" spans="1:3" ht="12.75">
      <c r="A2" t="s">
        <v>29</v>
      </c>
      <c r="B2" s="9">
        <v>85</v>
      </c>
      <c r="C2" s="68"/>
    </row>
    <row r="3" spans="1:3" ht="12.75">
      <c r="A3" t="s">
        <v>112</v>
      </c>
      <c r="B3" s="12">
        <v>2.11</v>
      </c>
      <c r="C3" s="68"/>
    </row>
    <row r="4" spans="1:3" ht="12.75">
      <c r="A4" t="s">
        <v>28</v>
      </c>
      <c r="B4" s="2">
        <f>B2*B3</f>
        <v>179.35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13</v>
      </c>
      <c r="C7" s="68"/>
    </row>
    <row r="8" spans="1:3" ht="12.75">
      <c r="A8" s="1" t="s">
        <v>9</v>
      </c>
      <c r="B8" s="11">
        <v>5.25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51.28</v>
      </c>
      <c r="C11" s="68"/>
    </row>
    <row r="12" spans="1:3" ht="12.75">
      <c r="A12" s="1" t="s">
        <v>11</v>
      </c>
      <c r="B12" s="11">
        <v>8</v>
      </c>
      <c r="C12" s="68"/>
    </row>
    <row r="13" spans="1:3" ht="12.75">
      <c r="A13" s="1" t="s">
        <v>13</v>
      </c>
      <c r="B13" s="11">
        <v>18.18</v>
      </c>
      <c r="C13" s="68"/>
    </row>
    <row r="14" spans="1:3" ht="12.75">
      <c r="A14" s="1" t="s">
        <v>14</v>
      </c>
      <c r="B14" s="11">
        <v>21.94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7.5</v>
      </c>
      <c r="C16" s="68"/>
    </row>
    <row r="17" spans="1:3" ht="12.75">
      <c r="A17" s="1" t="s">
        <v>17</v>
      </c>
      <c r="B17" s="12">
        <v>3.19</v>
      </c>
      <c r="C17" s="68"/>
    </row>
    <row r="18" spans="1:3" ht="12.75">
      <c r="A18" t="s">
        <v>2</v>
      </c>
      <c r="B18" s="2">
        <f>SUM(B7:B17)</f>
        <v>128.34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9.6</v>
      </c>
      <c r="C21" s="68"/>
    </row>
    <row r="22" spans="1:3" ht="12.75">
      <c r="A22" s="1" t="s">
        <v>19</v>
      </c>
      <c r="B22" s="7">
        <v>26.31</v>
      </c>
      <c r="C22" s="68"/>
    </row>
    <row r="23" spans="1:3" ht="12.75">
      <c r="A23" s="1" t="s">
        <v>20</v>
      </c>
      <c r="B23" s="7">
        <v>15.8</v>
      </c>
      <c r="C23" s="68"/>
    </row>
    <row r="24" spans="1:3" ht="12.75">
      <c r="A24" s="1" t="s">
        <v>21</v>
      </c>
      <c r="B24" s="8">
        <v>124</v>
      </c>
      <c r="C24" s="68"/>
    </row>
    <row r="25" spans="1:3" ht="12.75">
      <c r="A25" t="s">
        <v>4</v>
      </c>
      <c r="B25" s="2">
        <f>SUM(B21:B24)</f>
        <v>175.70999999999998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304.04999999999995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-124.69999999999996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1.5098823529411765</v>
      </c>
      <c r="C32" s="68"/>
    </row>
    <row r="33" spans="1:3" ht="12.75">
      <c r="A33" t="s">
        <v>23</v>
      </c>
      <c r="B33" s="2">
        <f>B25/B2</f>
        <v>2.067176470588235</v>
      </c>
      <c r="C33" s="68"/>
    </row>
    <row r="34" spans="1:3" ht="12.75">
      <c r="A34" t="s">
        <v>27</v>
      </c>
      <c r="B34" s="2">
        <f>B27/B2</f>
        <v>3.5770588235294114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0" t="s">
        <v>30</v>
      </c>
    </row>
    <row r="2" spans="1:3" ht="12.75">
      <c r="A2" t="s">
        <v>29</v>
      </c>
      <c r="B2" s="9">
        <v>58</v>
      </c>
      <c r="C2" s="68"/>
    </row>
    <row r="3" spans="1:3" ht="12.75">
      <c r="A3" t="s">
        <v>112</v>
      </c>
      <c r="B3" s="12">
        <v>4.51</v>
      </c>
      <c r="C3" s="68"/>
    </row>
    <row r="4" spans="1:3" ht="12.75">
      <c r="A4" t="s">
        <v>28</v>
      </c>
      <c r="B4" s="2">
        <f>B2*B3</f>
        <v>261.58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10.08</v>
      </c>
      <c r="C7" s="68"/>
    </row>
    <row r="8" spans="1:3" ht="12.75">
      <c r="A8" s="1" t="s">
        <v>9</v>
      </c>
      <c r="B8" s="11">
        <v>23.9</v>
      </c>
      <c r="C8" s="68"/>
    </row>
    <row r="9" spans="1:3" ht="12.75">
      <c r="A9" s="1" t="s">
        <v>24</v>
      </c>
      <c r="B9" s="11">
        <v>9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69.63</v>
      </c>
      <c r="C11" s="68"/>
    </row>
    <row r="12" spans="1:3" ht="12.75">
      <c r="A12" s="1" t="s">
        <v>11</v>
      </c>
      <c r="B12" s="11">
        <v>9.7</v>
      </c>
      <c r="C12" s="68"/>
    </row>
    <row r="13" spans="1:3" ht="12.75">
      <c r="A13" s="1" t="s">
        <v>13</v>
      </c>
      <c r="B13" s="11">
        <v>14.51</v>
      </c>
      <c r="C13" s="68"/>
    </row>
    <row r="14" spans="1:3" ht="12.75">
      <c r="A14" s="1" t="s">
        <v>14</v>
      </c>
      <c r="B14" s="11">
        <v>19.23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7.5</v>
      </c>
      <c r="C16" s="68"/>
    </row>
    <row r="17" spans="1:3" ht="12.75">
      <c r="A17" s="1" t="s">
        <v>17</v>
      </c>
      <c r="B17" s="12">
        <v>4.17</v>
      </c>
      <c r="C17" s="68"/>
    </row>
    <row r="18" spans="1:3" ht="12.75">
      <c r="A18" t="s">
        <v>2</v>
      </c>
      <c r="B18" s="2">
        <f>SUM(B7:B17)</f>
        <v>167.71999999999997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8.5</v>
      </c>
      <c r="C21" s="68"/>
    </row>
    <row r="22" spans="1:3" ht="12.75">
      <c r="A22" s="1" t="s">
        <v>19</v>
      </c>
      <c r="B22" s="7">
        <v>22.59</v>
      </c>
      <c r="C22" s="68"/>
    </row>
    <row r="23" spans="1:3" ht="12.75">
      <c r="A23" s="1" t="s">
        <v>20</v>
      </c>
      <c r="B23" s="7">
        <v>13.03</v>
      </c>
      <c r="C23" s="68"/>
    </row>
    <row r="24" spans="1:3" ht="12.75">
      <c r="A24" s="1" t="s">
        <v>21</v>
      </c>
      <c r="B24" s="8">
        <v>124</v>
      </c>
      <c r="C24" s="68"/>
    </row>
    <row r="25" spans="1:3" ht="12.75">
      <c r="A25" t="s">
        <v>4</v>
      </c>
      <c r="B25" s="2">
        <f>SUM(B21:B24)</f>
        <v>168.12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335.84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-74.25999999999999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2.891724137931034</v>
      </c>
      <c r="C32" s="68"/>
    </row>
    <row r="33" spans="1:3" ht="12.75">
      <c r="A33" t="s">
        <v>23</v>
      </c>
      <c r="B33" s="2">
        <f>B25/B2</f>
        <v>2.8986206896551723</v>
      </c>
      <c r="C33" s="68"/>
    </row>
    <row r="34" spans="1:3" ht="12.75">
      <c r="A34" t="s">
        <v>27</v>
      </c>
      <c r="B34" s="2">
        <f>B27/B2</f>
        <v>5.790344827586207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3"/>
      <c r="B1" s="44" t="s">
        <v>124</v>
      </c>
      <c r="C1" s="44" t="s">
        <v>101</v>
      </c>
      <c r="D1" s="44" t="s">
        <v>100</v>
      </c>
      <c r="E1" s="45" t="s">
        <v>57</v>
      </c>
      <c r="F1" s="44" t="s">
        <v>52</v>
      </c>
      <c r="G1" s="44" t="s">
        <v>52</v>
      </c>
      <c r="H1" s="46" t="s">
        <v>52</v>
      </c>
    </row>
    <row r="2" spans="1:8" ht="12.75">
      <c r="A2" s="47" t="s">
        <v>49</v>
      </c>
      <c r="B2" s="15" t="s">
        <v>125</v>
      </c>
      <c r="C2" s="15" t="s">
        <v>125</v>
      </c>
      <c r="D2" s="39" t="s">
        <v>101</v>
      </c>
      <c r="E2" s="41" t="s">
        <v>58</v>
      </c>
      <c r="F2" s="15" t="s">
        <v>50</v>
      </c>
      <c r="G2" s="15" t="s">
        <v>126</v>
      </c>
      <c r="H2" s="48" t="s">
        <v>51</v>
      </c>
    </row>
    <row r="3" spans="1:8" ht="12.75">
      <c r="A3" s="30" t="s">
        <v>43</v>
      </c>
      <c r="B3" s="40">
        <f>HRSW!B4</f>
        <v>351.96999999999997</v>
      </c>
      <c r="C3" s="40">
        <f>HRSW!B18</f>
        <v>192.15</v>
      </c>
      <c r="D3" s="16">
        <f>B3-C3</f>
        <v>159.81999999999996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44</v>
      </c>
      <c r="B4" s="40">
        <f>Barley!B4</f>
        <v>275.71000000000004</v>
      </c>
      <c r="C4" s="40">
        <f>Barley!B18</f>
        <v>169.74999999999997</v>
      </c>
      <c r="D4" s="16">
        <f aca="true" t="shared" si="2" ref="D4:D11">B4-C4</f>
        <v>105.96000000000006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0">
        <f>Corn!B4</f>
        <v>468</v>
      </c>
      <c r="C5" s="40">
        <f>Corn!B18</f>
        <v>320.07</v>
      </c>
      <c r="D5" s="16">
        <f t="shared" si="2"/>
        <v>147.93</v>
      </c>
      <c r="E5" s="18">
        <v>900</v>
      </c>
      <c r="F5" s="19">
        <f t="shared" si="0"/>
        <v>421200</v>
      </c>
      <c r="G5" s="19">
        <f t="shared" si="1"/>
        <v>288063</v>
      </c>
      <c r="H5" s="31">
        <f t="shared" si="3"/>
        <v>133137</v>
      </c>
    </row>
    <row r="6" spans="1:8" ht="12.75">
      <c r="A6" s="30" t="s">
        <v>25</v>
      </c>
      <c r="B6" s="40">
        <f>Soyb!B4</f>
        <v>340.86</v>
      </c>
      <c r="C6" s="40">
        <f>Soyb!B18</f>
        <v>148.7</v>
      </c>
      <c r="D6" s="16">
        <f t="shared" si="2"/>
        <v>192.16000000000003</v>
      </c>
      <c r="E6" s="18">
        <v>900</v>
      </c>
      <c r="F6" s="19">
        <f t="shared" si="0"/>
        <v>306774</v>
      </c>
      <c r="G6" s="19">
        <f t="shared" si="1"/>
        <v>133830</v>
      </c>
      <c r="H6" s="31">
        <f t="shared" si="3"/>
        <v>172944</v>
      </c>
    </row>
    <row r="7" spans="1:8" ht="12.75">
      <c r="A7" s="30" t="s">
        <v>64</v>
      </c>
      <c r="B7" s="40">
        <f>Drybean!B4</f>
        <v>414</v>
      </c>
      <c r="C7" s="40">
        <f>Drybean!B18</f>
        <v>245.70000000000002</v>
      </c>
      <c r="D7" s="16">
        <f t="shared" si="2"/>
        <v>168.29999999999998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45</v>
      </c>
      <c r="B8" s="40">
        <f>Oil_SF!B4</f>
        <v>307.97999999999996</v>
      </c>
      <c r="C8" s="40">
        <f>Oil_SF!B18</f>
        <v>181.12</v>
      </c>
      <c r="D8" s="16">
        <f t="shared" si="2"/>
        <v>126.85999999999996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46</v>
      </c>
      <c r="B9" s="40">
        <f>Conf_SF!B4</f>
        <v>389.11</v>
      </c>
      <c r="C9" s="40">
        <f>Conf_SF!B18</f>
        <v>216.81999999999996</v>
      </c>
      <c r="D9" s="16">
        <f t="shared" si="2"/>
        <v>172.29000000000005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47</v>
      </c>
      <c r="B10" s="40">
        <f>Oats!B4</f>
        <v>179.35</v>
      </c>
      <c r="C10" s="40">
        <f>Oats!B18</f>
        <v>128.34</v>
      </c>
      <c r="D10" s="16">
        <f t="shared" si="2"/>
        <v>51.00999999999999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48</v>
      </c>
      <c r="B11" s="40">
        <f>'Wint.Wht'!B4</f>
        <v>261.58</v>
      </c>
      <c r="C11" s="40">
        <f>'Wint.Wht'!B18</f>
        <v>167.71999999999997</v>
      </c>
      <c r="D11" s="16">
        <f t="shared" si="2"/>
        <v>93.86000000000001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61</v>
      </c>
      <c r="B12" s="14"/>
      <c r="C12" s="14"/>
      <c r="D12" s="14"/>
      <c r="E12" s="20">
        <f>SUM(E3:E11)</f>
        <v>1800</v>
      </c>
      <c r="F12" s="20">
        <f>SUM(F3:F11)</f>
        <v>727974</v>
      </c>
      <c r="G12" s="20">
        <f>SUM(G3:G11)</f>
        <v>421893</v>
      </c>
      <c r="H12" s="33">
        <f>SUM(H3:H11)</f>
        <v>306081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75" t="s">
        <v>42</v>
      </c>
      <c r="D14" s="75"/>
      <c r="E14" s="75"/>
      <c r="F14" s="3"/>
      <c r="G14" s="3"/>
      <c r="H14" s="3"/>
    </row>
    <row r="15" spans="1:8" ht="12.75">
      <c r="A15" s="49" t="s">
        <v>59</v>
      </c>
      <c r="B15" s="50"/>
      <c r="C15" s="50"/>
      <c r="D15" s="51"/>
      <c r="E15" s="50" t="s">
        <v>60</v>
      </c>
      <c r="F15" s="50"/>
      <c r="G15" s="50"/>
      <c r="H15" s="52"/>
    </row>
    <row r="16" spans="1:8" ht="12.75">
      <c r="A16" s="81" t="s">
        <v>28</v>
      </c>
      <c r="B16" s="80"/>
      <c r="C16" s="19">
        <f>F12</f>
        <v>727974</v>
      </c>
      <c r="D16" s="4"/>
      <c r="E16" s="80" t="s">
        <v>54</v>
      </c>
      <c r="F16" s="80"/>
      <c r="G16" s="19">
        <f>G12</f>
        <v>421893</v>
      </c>
      <c r="H16" s="53"/>
    </row>
    <row r="17" spans="1:8" ht="12.75">
      <c r="A17" s="82" t="s">
        <v>119</v>
      </c>
      <c r="B17" s="83"/>
      <c r="C17" s="18">
        <v>0</v>
      </c>
      <c r="D17" s="54" t="s">
        <v>56</v>
      </c>
      <c r="E17" s="83" t="s">
        <v>102</v>
      </c>
      <c r="F17" s="83"/>
      <c r="G17" s="18">
        <v>49500</v>
      </c>
      <c r="H17" s="55" t="s">
        <v>56</v>
      </c>
    </row>
    <row r="18" spans="1:8" ht="12.75">
      <c r="A18" s="79"/>
      <c r="B18" s="74"/>
      <c r="C18" s="56">
        <v>0</v>
      </c>
      <c r="D18" s="57"/>
      <c r="E18" s="83" t="s">
        <v>53</v>
      </c>
      <c r="F18" s="83"/>
      <c r="G18" s="18">
        <v>223200</v>
      </c>
      <c r="H18" s="58"/>
    </row>
    <row r="19" spans="1:8" ht="12.75">
      <c r="A19" s="79"/>
      <c r="B19" s="74"/>
      <c r="C19" s="56">
        <v>0</v>
      </c>
      <c r="D19" s="4"/>
      <c r="E19" s="83" t="s">
        <v>103</v>
      </c>
      <c r="F19" s="83"/>
      <c r="G19" s="18">
        <v>0</v>
      </c>
      <c r="H19" s="58"/>
    </row>
    <row r="20" spans="1:8" ht="12.75">
      <c r="A20" s="79"/>
      <c r="B20" s="74"/>
      <c r="C20" s="56">
        <v>0</v>
      </c>
      <c r="D20" s="4"/>
      <c r="E20" s="83" t="s">
        <v>55</v>
      </c>
      <c r="F20" s="83"/>
      <c r="G20" s="18">
        <v>0</v>
      </c>
      <c r="H20" s="58"/>
    </row>
    <row r="21" spans="1:8" ht="12.75">
      <c r="A21" s="79"/>
      <c r="B21" s="74"/>
      <c r="C21" s="56">
        <v>0</v>
      </c>
      <c r="D21" s="4"/>
      <c r="E21" s="74" t="s">
        <v>118</v>
      </c>
      <c r="F21" s="74"/>
      <c r="G21" s="59">
        <v>0</v>
      </c>
      <c r="H21" s="58"/>
    </row>
    <row r="22" spans="1:8" ht="12.75">
      <c r="A22" s="79"/>
      <c r="B22" s="74"/>
      <c r="C22" s="56">
        <v>0</v>
      </c>
      <c r="D22" s="4"/>
      <c r="E22" s="74"/>
      <c r="F22" s="74"/>
      <c r="G22" s="59">
        <v>0</v>
      </c>
      <c r="H22" s="58"/>
    </row>
    <row r="23" spans="1:8" ht="12.75">
      <c r="A23" s="79" t="s">
        <v>63</v>
      </c>
      <c r="B23" s="74"/>
      <c r="C23" s="42">
        <v>0</v>
      </c>
      <c r="D23" s="57"/>
      <c r="E23" s="74" t="s">
        <v>62</v>
      </c>
      <c r="F23" s="74"/>
      <c r="G23" s="42">
        <v>14300</v>
      </c>
      <c r="H23" s="58"/>
    </row>
    <row r="24" spans="1:8" ht="12.75">
      <c r="A24" s="30" t="s">
        <v>52</v>
      </c>
      <c r="B24" s="4"/>
      <c r="C24" s="19">
        <f>SUM(C16:C23)</f>
        <v>727974</v>
      </c>
      <c r="D24" s="4"/>
      <c r="E24" s="4" t="s">
        <v>52</v>
      </c>
      <c r="F24" s="4"/>
      <c r="G24" s="28">
        <f>SUM(G16:G23)</f>
        <v>708893</v>
      </c>
      <c r="H24" s="53"/>
    </row>
    <row r="25" spans="1:8" ht="12.75">
      <c r="A25" s="60" t="s">
        <v>104</v>
      </c>
      <c r="B25" s="3"/>
      <c r="C25" s="3"/>
      <c r="D25" s="3"/>
      <c r="E25" s="3"/>
      <c r="F25" s="3"/>
      <c r="G25" s="62">
        <f>C24-G24</f>
        <v>19081</v>
      </c>
      <c r="H25" s="61"/>
    </row>
    <row r="26" ht="12.75">
      <c r="G26" s="6"/>
    </row>
    <row r="27" spans="1:8" ht="12.75">
      <c r="A27" s="67" t="s">
        <v>111</v>
      </c>
      <c r="B27" s="76"/>
      <c r="C27" s="76"/>
      <c r="D27" s="76"/>
      <c r="E27" s="76"/>
      <c r="F27" s="63" t="s">
        <v>105</v>
      </c>
      <c r="G27" s="77"/>
      <c r="H27" s="77"/>
    </row>
    <row r="28" spans="3:6" ht="12.75">
      <c r="C28" s="64"/>
      <c r="D28" s="64"/>
      <c r="E28" s="64"/>
      <c r="F28" s="64"/>
    </row>
    <row r="29" spans="1:12" ht="12.75">
      <c r="A29" t="s">
        <v>30</v>
      </c>
      <c r="B29" s="78" t="s">
        <v>106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 ht="12.7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 ht="12.7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 ht="12.7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 ht="12.7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 ht="12.7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6" ht="12.75">
      <c r="A36" t="s">
        <v>78</v>
      </c>
    </row>
    <row r="37" spans="1:12" ht="12.75">
      <c r="A37" s="24" t="s">
        <v>65</v>
      </c>
      <c r="B37" s="25" t="s">
        <v>66</v>
      </c>
      <c r="C37" s="25" t="s">
        <v>67</v>
      </c>
      <c r="D37" s="25" t="s">
        <v>68</v>
      </c>
      <c r="E37" s="25" t="s">
        <v>69</v>
      </c>
      <c r="F37" s="25" t="s">
        <v>70</v>
      </c>
      <c r="G37" s="25" t="s">
        <v>71</v>
      </c>
      <c r="H37" s="25" t="s">
        <v>72</v>
      </c>
      <c r="I37" s="25" t="s">
        <v>73</v>
      </c>
      <c r="J37" s="25" t="s">
        <v>74</v>
      </c>
      <c r="K37" s="25" t="s">
        <v>75</v>
      </c>
      <c r="L37" s="26" t="s">
        <v>76</v>
      </c>
    </row>
    <row r="38" spans="1:12" ht="12.75">
      <c r="A38" s="27" t="s">
        <v>43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44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83817</v>
      </c>
      <c r="C40" s="19">
        <f>$E5*Corn!$B8</f>
        <v>23400</v>
      </c>
      <c r="D40" s="19">
        <f>$E5*Corn!$B9</f>
        <v>0</v>
      </c>
      <c r="E40" s="19">
        <f>$E5*Corn!$B10</f>
        <v>0</v>
      </c>
      <c r="F40" s="19">
        <f>$E5*Corn!$B11</f>
        <v>81342</v>
      </c>
      <c r="G40" s="19">
        <f>$E5*Corn!$B12</f>
        <v>17190</v>
      </c>
      <c r="H40" s="19">
        <f>$E5*Corn!$B13</f>
        <v>20007</v>
      </c>
      <c r="I40" s="19">
        <f>$E5*Corn!$B14</f>
        <v>25065</v>
      </c>
      <c r="J40" s="19">
        <f>$E5*Corn!$B15</f>
        <v>23328</v>
      </c>
      <c r="K40" s="19">
        <f>$E5*Corn!$B16</f>
        <v>6750</v>
      </c>
      <c r="L40" s="31">
        <f>$E5*Corn!$B17</f>
        <v>7164</v>
      </c>
    </row>
    <row r="41" spans="1:12" ht="12.75">
      <c r="A41" s="30" t="s">
        <v>25</v>
      </c>
      <c r="B41" s="19">
        <f>$E6*Soyb!$B7</f>
        <v>59175</v>
      </c>
      <c r="C41" s="19">
        <f>$E6*Soyb!$B8</f>
        <v>25200</v>
      </c>
      <c r="D41" s="19">
        <f>$E6*Soyb!$B9</f>
        <v>0</v>
      </c>
      <c r="E41" s="19">
        <f>$E6*Soyb!$B10</f>
        <v>3600</v>
      </c>
      <c r="F41" s="19">
        <f>$E6*Soyb!$B11</f>
        <v>2664</v>
      </c>
      <c r="G41" s="19">
        <f>$E6*Soyb!$B12</f>
        <v>9180</v>
      </c>
      <c r="H41" s="19">
        <f>$E6*Soyb!$B13</f>
        <v>12051</v>
      </c>
      <c r="I41" s="19">
        <f>$E6*Soyb!$B14</f>
        <v>17280</v>
      </c>
      <c r="J41" s="19">
        <f>$E6*Soyb!$B15</f>
        <v>0</v>
      </c>
      <c r="K41" s="19">
        <f>$E6*Soyb!$B16</f>
        <v>1350</v>
      </c>
      <c r="L41" s="31">
        <f>$E6*Soyb!$B17</f>
        <v>3330</v>
      </c>
    </row>
    <row r="42" spans="1:12" ht="12.75">
      <c r="A42" s="30" t="s">
        <v>64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45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46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47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48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61</v>
      </c>
      <c r="B47" s="20">
        <f aca="true" t="shared" si="4" ref="B47:L47">SUM(B38:B46)</f>
        <v>142992</v>
      </c>
      <c r="C47" s="20">
        <f t="shared" si="4"/>
        <v>48600</v>
      </c>
      <c r="D47" s="20">
        <f t="shared" si="4"/>
        <v>0</v>
      </c>
      <c r="E47" s="20">
        <f t="shared" si="4"/>
        <v>3600</v>
      </c>
      <c r="F47" s="20">
        <f t="shared" si="4"/>
        <v>84006</v>
      </c>
      <c r="G47" s="20">
        <f t="shared" si="4"/>
        <v>26370</v>
      </c>
      <c r="H47" s="20">
        <f t="shared" si="4"/>
        <v>32058</v>
      </c>
      <c r="I47" s="20">
        <f t="shared" si="4"/>
        <v>42345</v>
      </c>
      <c r="J47" s="20">
        <f t="shared" si="4"/>
        <v>23328</v>
      </c>
      <c r="K47" s="20">
        <f t="shared" si="4"/>
        <v>8100</v>
      </c>
      <c r="L47" s="33">
        <f t="shared" si="4"/>
        <v>10494</v>
      </c>
    </row>
    <row r="48" spans="1:12" ht="12.75">
      <c r="A48" s="32" t="s">
        <v>77</v>
      </c>
      <c r="B48" s="20"/>
      <c r="C48" s="33"/>
      <c r="D48" s="34">
        <f>SUM(B47:L47)</f>
        <v>421893</v>
      </c>
      <c r="E48" s="21"/>
      <c r="F48" s="21"/>
      <c r="G48" s="21"/>
      <c r="H48" s="21"/>
      <c r="I48" s="21"/>
      <c r="J48" s="21"/>
      <c r="K48" s="21"/>
      <c r="L48" s="21"/>
    </row>
  </sheetData>
  <sheetProtection sheet="1" objects="1" scenarios="1"/>
  <mergeCells count="25">
    <mergeCell ref="E23:F23"/>
    <mergeCell ref="B30:L30"/>
    <mergeCell ref="B31:L31"/>
    <mergeCell ref="B32:L32"/>
    <mergeCell ref="B33:L33"/>
    <mergeCell ref="B34:L34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69" t="s">
        <v>30</v>
      </c>
    </row>
    <row r="2" spans="1:3" ht="12.75">
      <c r="A2" t="s">
        <v>29</v>
      </c>
      <c r="B2" s="9">
        <v>61</v>
      </c>
      <c r="C2" s="68"/>
    </row>
    <row r="3" spans="1:3" ht="12.75">
      <c r="A3" t="s">
        <v>112</v>
      </c>
      <c r="B3" s="12">
        <v>5.77</v>
      </c>
      <c r="C3" s="68"/>
    </row>
    <row r="4" spans="1:3" ht="12.75">
      <c r="A4" t="s">
        <v>28</v>
      </c>
      <c r="B4" s="2">
        <f>B2*B3</f>
        <v>351.96999999999997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20</v>
      </c>
      <c r="C7" s="68"/>
    </row>
    <row r="8" spans="1:3" ht="12.75">
      <c r="A8" s="1" t="s">
        <v>9</v>
      </c>
      <c r="B8" s="11">
        <v>22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120</v>
      </c>
    </row>
    <row r="11" spans="1:3" ht="12.75">
      <c r="A11" s="1" t="s">
        <v>12</v>
      </c>
      <c r="B11" s="11">
        <v>73.86</v>
      </c>
      <c r="C11" s="68"/>
    </row>
    <row r="12" spans="1:3" ht="12.75">
      <c r="A12" s="1" t="s">
        <v>11</v>
      </c>
      <c r="B12" s="11">
        <v>10</v>
      </c>
      <c r="C12" s="68"/>
    </row>
    <row r="13" spans="1:3" ht="12.75">
      <c r="A13" s="1" t="s">
        <v>13</v>
      </c>
      <c r="B13" s="11">
        <v>16.19</v>
      </c>
      <c r="C13" s="68"/>
    </row>
    <row r="14" spans="1:3" ht="12.75">
      <c r="A14" s="1" t="s">
        <v>14</v>
      </c>
      <c r="B14" s="11">
        <v>20.82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7.5</v>
      </c>
      <c r="C16" s="68"/>
    </row>
    <row r="17" spans="1:3" ht="12.75">
      <c r="A17" s="1" t="s">
        <v>17</v>
      </c>
      <c r="B17" s="12">
        <v>4.78</v>
      </c>
      <c r="C17" s="68"/>
    </row>
    <row r="18" spans="1:3" ht="12.75">
      <c r="A18" t="s">
        <v>2</v>
      </c>
      <c r="B18" s="2">
        <f>SUM(B7:B17)</f>
        <v>192.15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8.92</v>
      </c>
      <c r="C21" s="68"/>
    </row>
    <row r="22" spans="1:3" ht="12.75">
      <c r="A22" s="1" t="s">
        <v>19</v>
      </c>
      <c r="B22" s="7">
        <v>24.21</v>
      </c>
      <c r="C22" s="68"/>
    </row>
    <row r="23" spans="1:3" ht="12.75">
      <c r="A23" s="1" t="s">
        <v>20</v>
      </c>
      <c r="B23" s="7">
        <v>14.33</v>
      </c>
      <c r="C23" s="68"/>
    </row>
    <row r="24" spans="1:3" ht="12.75">
      <c r="A24" s="1" t="s">
        <v>21</v>
      </c>
      <c r="B24" s="8">
        <v>124</v>
      </c>
      <c r="C24" s="68"/>
    </row>
    <row r="25" spans="1:3" ht="12.75">
      <c r="A25" t="s">
        <v>4</v>
      </c>
      <c r="B25" s="2">
        <f>SUM(B21:B24)</f>
        <v>171.46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363.61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2">
        <f>B4-B27</f>
        <v>-11.640000000000043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3.15</v>
      </c>
      <c r="C32" s="68"/>
    </row>
    <row r="33" spans="1:3" ht="12.75">
      <c r="A33" t="s">
        <v>23</v>
      </c>
      <c r="B33" s="2">
        <f>B25/B2</f>
        <v>2.8108196721311476</v>
      </c>
      <c r="C33" s="68"/>
    </row>
    <row r="34" spans="1:3" ht="12.75">
      <c r="A34" t="s">
        <v>27</v>
      </c>
      <c r="B34" s="2">
        <f>B27/B2</f>
        <v>5.960819672131148</v>
      </c>
      <c r="C34" s="68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0" t="s">
        <v>30</v>
      </c>
    </row>
    <row r="2" spans="1:3" ht="12.75">
      <c r="A2" t="s">
        <v>29</v>
      </c>
      <c r="B2" s="9">
        <v>79</v>
      </c>
      <c r="C2" s="68"/>
    </row>
    <row r="3" spans="1:3" ht="12.75">
      <c r="A3" t="s">
        <v>112</v>
      </c>
      <c r="B3" s="12">
        <v>3.49</v>
      </c>
      <c r="C3" s="71" t="s">
        <v>121</v>
      </c>
    </row>
    <row r="4" spans="1:3" ht="12.75">
      <c r="A4" t="s">
        <v>28</v>
      </c>
      <c r="B4" s="2">
        <f>B2*B3</f>
        <v>275.71000000000004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16</v>
      </c>
      <c r="C7" s="68"/>
    </row>
    <row r="8" spans="1:3" ht="12.75">
      <c r="A8" s="1" t="s">
        <v>9</v>
      </c>
      <c r="B8" s="11">
        <v>19.2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56.5</v>
      </c>
      <c r="C11" s="68"/>
    </row>
    <row r="12" spans="1:3" ht="12.75">
      <c r="A12" s="1" t="s">
        <v>11</v>
      </c>
      <c r="B12" s="11">
        <v>11.3</v>
      </c>
      <c r="C12" s="68"/>
    </row>
    <row r="13" spans="1:3" ht="12.75">
      <c r="A13" s="1" t="s">
        <v>13</v>
      </c>
      <c r="B13" s="11">
        <v>16.95</v>
      </c>
      <c r="C13" s="68"/>
    </row>
    <row r="14" spans="1:3" ht="12.75">
      <c r="A14" s="1" t="s">
        <v>14</v>
      </c>
      <c r="B14" s="11">
        <v>21.08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7.5</v>
      </c>
      <c r="C16" s="68"/>
    </row>
    <row r="17" spans="1:3" ht="12.75">
      <c r="A17" s="1" t="s">
        <v>17</v>
      </c>
      <c r="B17" s="12">
        <v>4.22</v>
      </c>
      <c r="C17" s="68"/>
    </row>
    <row r="18" spans="1:3" ht="12.75">
      <c r="A18" t="s">
        <v>2</v>
      </c>
      <c r="B18" s="2">
        <f>SUM(B7:B17)</f>
        <v>169.74999999999997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9.2</v>
      </c>
      <c r="C21" s="68"/>
    </row>
    <row r="22" spans="1:3" ht="12.75">
      <c r="A22" s="1" t="s">
        <v>19</v>
      </c>
      <c r="B22" s="7">
        <v>24.93</v>
      </c>
      <c r="C22" s="68"/>
    </row>
    <row r="23" spans="1:3" ht="12.75">
      <c r="A23" s="1" t="s">
        <v>20</v>
      </c>
      <c r="B23" s="7">
        <v>14.67</v>
      </c>
      <c r="C23" s="68"/>
    </row>
    <row r="24" spans="1:3" ht="12.75">
      <c r="A24" s="1" t="s">
        <v>21</v>
      </c>
      <c r="B24" s="8">
        <v>124</v>
      </c>
      <c r="C24" s="68"/>
    </row>
    <row r="25" spans="1:3" ht="12.75">
      <c r="A25" t="s">
        <v>4</v>
      </c>
      <c r="B25" s="2">
        <f>SUM(B21:B24)</f>
        <v>172.8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342.54999999999995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-66.83999999999992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2.1487341772151893</v>
      </c>
      <c r="C32" s="68"/>
    </row>
    <row r="33" spans="1:3" ht="12.75">
      <c r="A33" t="s">
        <v>23</v>
      </c>
      <c r="B33" s="2">
        <f>B25/B2</f>
        <v>2.187341772151899</v>
      </c>
      <c r="C33" s="68"/>
    </row>
    <row r="34" spans="1:3" ht="12.75">
      <c r="A34" t="s">
        <v>27</v>
      </c>
      <c r="B34" s="2">
        <f>B27/B2</f>
        <v>4.336075949367088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0" t="s">
        <v>30</v>
      </c>
    </row>
    <row r="2" spans="1:3" ht="12.75">
      <c r="A2" t="s">
        <v>29</v>
      </c>
      <c r="B2" s="9">
        <v>144</v>
      </c>
      <c r="C2" s="68"/>
    </row>
    <row r="3" spans="1:3" ht="12.75">
      <c r="A3" t="s">
        <v>112</v>
      </c>
      <c r="B3" s="12">
        <v>3.25</v>
      </c>
      <c r="C3" s="68"/>
    </row>
    <row r="4" spans="1:3" ht="12.75">
      <c r="A4" t="s">
        <v>28</v>
      </c>
      <c r="B4" s="2">
        <f>B2*B3</f>
        <v>468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93.13</v>
      </c>
      <c r="C7" s="68"/>
    </row>
    <row r="8" spans="1:3" ht="12.75">
      <c r="A8" s="1" t="s">
        <v>9</v>
      </c>
      <c r="B8" s="11">
        <v>26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90.38</v>
      </c>
      <c r="C11" s="68"/>
    </row>
    <row r="12" spans="1:3" ht="12.75">
      <c r="A12" s="1" t="s">
        <v>11</v>
      </c>
      <c r="B12" s="11">
        <v>19.1</v>
      </c>
      <c r="C12" s="68"/>
    </row>
    <row r="13" spans="1:3" ht="12.75">
      <c r="A13" s="1" t="s">
        <v>13</v>
      </c>
      <c r="B13" s="11">
        <v>22.23</v>
      </c>
      <c r="C13" s="68"/>
    </row>
    <row r="14" spans="1:3" ht="12.75">
      <c r="A14" s="1" t="s">
        <v>14</v>
      </c>
      <c r="B14" s="11">
        <v>27.85</v>
      </c>
      <c r="C14" s="68"/>
    </row>
    <row r="15" spans="1:3" ht="12.75">
      <c r="A15" s="1" t="s">
        <v>15</v>
      </c>
      <c r="B15" s="11">
        <v>25.92</v>
      </c>
      <c r="C15" s="68"/>
    </row>
    <row r="16" spans="1:3" ht="12.75">
      <c r="A16" s="1" t="s">
        <v>16</v>
      </c>
      <c r="B16" s="11">
        <v>7.5</v>
      </c>
      <c r="C16" s="68"/>
    </row>
    <row r="17" spans="1:3" ht="12.75">
      <c r="A17" s="1" t="s">
        <v>17</v>
      </c>
      <c r="B17" s="12">
        <v>7.96</v>
      </c>
      <c r="C17" s="68"/>
    </row>
    <row r="18" spans="1:3" ht="12.75">
      <c r="A18" t="s">
        <v>2</v>
      </c>
      <c r="B18" s="2">
        <f>SUM(B7:B17)</f>
        <v>320.07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11.84</v>
      </c>
      <c r="C21" s="68"/>
    </row>
    <row r="22" spans="1:3" ht="12.75">
      <c r="A22" s="1" t="s">
        <v>19</v>
      </c>
      <c r="B22" s="7">
        <v>37.6</v>
      </c>
      <c r="C22" s="68"/>
    </row>
    <row r="23" spans="1:3" ht="12.75">
      <c r="A23" s="1" t="s">
        <v>20</v>
      </c>
      <c r="B23" s="7">
        <v>21.57</v>
      </c>
      <c r="C23" s="68"/>
    </row>
    <row r="24" spans="1:3" ht="12.75">
      <c r="A24" s="1" t="s">
        <v>21</v>
      </c>
      <c r="B24" s="8">
        <v>124</v>
      </c>
      <c r="C24" s="68"/>
    </row>
    <row r="25" spans="1:3" ht="12.75">
      <c r="A25" t="s">
        <v>4</v>
      </c>
      <c r="B25" s="2">
        <f>SUM(B21:B24)</f>
        <v>195.01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515.0799999999999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-47.07999999999993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2.2227083333333333</v>
      </c>
      <c r="C32" s="68"/>
    </row>
    <row r="33" spans="1:3" ht="12.75">
      <c r="A33" t="s">
        <v>23</v>
      </c>
      <c r="B33" s="2">
        <f>B25/B2</f>
        <v>1.354236111111111</v>
      </c>
      <c r="C33" s="68"/>
    </row>
    <row r="34" spans="1:3" ht="12.75">
      <c r="A34" t="s">
        <v>27</v>
      </c>
      <c r="B34" s="2">
        <f>B27/B2</f>
        <v>3.576944444444444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0" t="s">
        <v>30</v>
      </c>
    </row>
    <row r="2" spans="1:3" ht="12.75">
      <c r="A2" t="s">
        <v>29</v>
      </c>
      <c r="B2" s="9">
        <v>38</v>
      </c>
      <c r="C2" s="68"/>
    </row>
    <row r="3" spans="1:3" ht="12.75">
      <c r="A3" t="s">
        <v>112</v>
      </c>
      <c r="B3" s="12">
        <v>8.97</v>
      </c>
      <c r="C3" s="68"/>
    </row>
    <row r="4" spans="1:3" ht="12.75">
      <c r="A4" t="s">
        <v>28</v>
      </c>
      <c r="B4" s="2">
        <f>B2*B3</f>
        <v>340.86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65.75</v>
      </c>
      <c r="C7" s="68" t="s">
        <v>114</v>
      </c>
    </row>
    <row r="8" spans="1:3" ht="12.75">
      <c r="A8" s="1" t="s">
        <v>9</v>
      </c>
      <c r="B8" s="11">
        <v>28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108</v>
      </c>
    </row>
    <row r="11" spans="1:3" ht="12.75">
      <c r="A11" s="1" t="s">
        <v>12</v>
      </c>
      <c r="B11" s="11">
        <v>2.96</v>
      </c>
      <c r="C11" s="68"/>
    </row>
    <row r="12" spans="1:3" ht="12.75">
      <c r="A12" s="1" t="s">
        <v>11</v>
      </c>
      <c r="B12" s="11">
        <v>10.2</v>
      </c>
      <c r="C12" s="68"/>
    </row>
    <row r="13" spans="1:3" ht="12.75">
      <c r="A13" s="1" t="s">
        <v>13</v>
      </c>
      <c r="B13" s="11">
        <v>13.39</v>
      </c>
      <c r="C13" s="68"/>
    </row>
    <row r="14" spans="1:3" ht="12.75">
      <c r="A14" s="1" t="s">
        <v>14</v>
      </c>
      <c r="B14" s="11">
        <v>19.2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3.7</v>
      </c>
      <c r="C17" s="68"/>
    </row>
    <row r="18" spans="1:3" ht="12.75">
      <c r="A18" t="s">
        <v>2</v>
      </c>
      <c r="B18" s="2">
        <f>SUM(B7:B17)</f>
        <v>148.7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8.33</v>
      </c>
      <c r="C21" s="68"/>
    </row>
    <row r="22" spans="1:3" ht="12.75">
      <c r="A22" s="1" t="s">
        <v>19</v>
      </c>
      <c r="B22" s="7">
        <v>22.59</v>
      </c>
      <c r="C22" s="68"/>
    </row>
    <row r="23" spans="1:3" ht="12.75">
      <c r="A23" s="1" t="s">
        <v>20</v>
      </c>
      <c r="B23" s="7">
        <v>13.15</v>
      </c>
      <c r="C23" s="68"/>
    </row>
    <row r="24" spans="1:3" ht="12.75">
      <c r="A24" s="1" t="s">
        <v>21</v>
      </c>
      <c r="B24" s="8">
        <v>124</v>
      </c>
      <c r="C24" s="68"/>
    </row>
    <row r="25" spans="1:3" ht="12.75">
      <c r="A25" t="s">
        <v>4</v>
      </c>
      <c r="B25" s="2">
        <f>SUM(B21:B24)</f>
        <v>168.07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316.77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24.090000000000032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3.913157894736842</v>
      </c>
      <c r="C32" s="68"/>
    </row>
    <row r="33" spans="1:3" ht="12.75">
      <c r="A33" t="s">
        <v>23</v>
      </c>
      <c r="B33" s="2">
        <f>B25/B2</f>
        <v>4.422894736842105</v>
      </c>
      <c r="C33" s="68"/>
    </row>
    <row r="34" spans="1:3" ht="12.75">
      <c r="A34" t="s">
        <v>27</v>
      </c>
      <c r="B34" s="2">
        <f>B27/B2</f>
        <v>8.336052631578946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0" t="s">
        <v>30</v>
      </c>
    </row>
    <row r="2" spans="1:3" ht="12.75">
      <c r="A2" t="s">
        <v>29</v>
      </c>
      <c r="B2" s="9">
        <v>1840</v>
      </c>
      <c r="C2" s="68"/>
    </row>
    <row r="3" spans="1:3" ht="12.75">
      <c r="A3" t="s">
        <v>112</v>
      </c>
      <c r="B3" s="10">
        <v>0.225</v>
      </c>
      <c r="C3" s="68"/>
    </row>
    <row r="4" spans="1:3" ht="12.75">
      <c r="A4" t="s">
        <v>28</v>
      </c>
      <c r="B4" s="2">
        <f>B2*B3</f>
        <v>414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56.1</v>
      </c>
      <c r="C7" s="71"/>
    </row>
    <row r="8" spans="1:3" ht="12.75">
      <c r="A8" s="1" t="s">
        <v>9</v>
      </c>
      <c r="B8" s="11">
        <v>45.8</v>
      </c>
      <c r="C8" s="68"/>
    </row>
    <row r="9" spans="1:3" ht="12.75">
      <c r="A9" s="1" t="s">
        <v>24</v>
      </c>
      <c r="B9" s="11">
        <v>20</v>
      </c>
      <c r="C9" s="68" t="s">
        <v>122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40.82</v>
      </c>
      <c r="C11" s="68"/>
    </row>
    <row r="12" spans="1:3" ht="12.75">
      <c r="A12" s="1" t="s">
        <v>11</v>
      </c>
      <c r="B12" s="11">
        <v>24.5</v>
      </c>
      <c r="C12" s="68"/>
    </row>
    <row r="13" spans="1:3" ht="12.75">
      <c r="A13" s="1" t="s">
        <v>13</v>
      </c>
      <c r="B13" s="11">
        <v>14.97</v>
      </c>
      <c r="C13" s="68"/>
    </row>
    <row r="14" spans="1:3" ht="12.75">
      <c r="A14" s="1" t="s">
        <v>14</v>
      </c>
      <c r="B14" s="11">
        <v>21.9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15.5</v>
      </c>
      <c r="C16" s="68"/>
    </row>
    <row r="17" spans="1:3" ht="12.75">
      <c r="A17" s="1" t="s">
        <v>17</v>
      </c>
      <c r="B17" s="12">
        <v>6.11</v>
      </c>
      <c r="C17" s="68"/>
    </row>
    <row r="18" spans="1:3" ht="12.75">
      <c r="A18" t="s">
        <v>2</v>
      </c>
      <c r="B18" s="2">
        <f>SUM(B7:B17)</f>
        <v>245.70000000000002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8.93</v>
      </c>
      <c r="C21" s="68"/>
    </row>
    <row r="22" spans="1:3" ht="12.75">
      <c r="A22" s="1" t="s">
        <v>19</v>
      </c>
      <c r="B22" s="7">
        <v>26.59</v>
      </c>
      <c r="C22" s="68"/>
    </row>
    <row r="23" spans="1:3" ht="12.75">
      <c r="A23" s="1" t="s">
        <v>20</v>
      </c>
      <c r="B23" s="7">
        <v>15.39</v>
      </c>
      <c r="C23" s="68"/>
    </row>
    <row r="24" spans="1:3" ht="12.75">
      <c r="A24" s="1" t="s">
        <v>21</v>
      </c>
      <c r="B24" s="8">
        <v>124</v>
      </c>
      <c r="C24" s="68"/>
    </row>
    <row r="25" spans="1:3" ht="12.75">
      <c r="A25" t="s">
        <v>4</v>
      </c>
      <c r="B25" s="2">
        <f>SUM(B21:B24)</f>
        <v>174.91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420.61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-6.610000000000014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0.13353260869565217</v>
      </c>
      <c r="C32" s="68"/>
    </row>
    <row r="33" spans="1:3" ht="12.75">
      <c r="A33" t="s">
        <v>23</v>
      </c>
      <c r="B33" s="13">
        <f>B25/B2</f>
        <v>0.09505978260869564</v>
      </c>
      <c r="C33" s="68"/>
    </row>
    <row r="34" spans="1:3" ht="12.75">
      <c r="A34" t="s">
        <v>27</v>
      </c>
      <c r="B34" s="13">
        <f>B27/B2</f>
        <v>0.22859239130434783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0" t="s">
        <v>30</v>
      </c>
    </row>
    <row r="2" spans="1:3" ht="12.75">
      <c r="A2" t="s">
        <v>29</v>
      </c>
      <c r="B2" s="9">
        <v>1770</v>
      </c>
      <c r="C2" s="68"/>
    </row>
    <row r="3" spans="1:3" ht="12.75">
      <c r="A3" t="s">
        <v>112</v>
      </c>
      <c r="B3" s="10">
        <v>0.174</v>
      </c>
      <c r="C3" s="68"/>
    </row>
    <row r="4" spans="1:3" ht="12.75">
      <c r="A4" t="s">
        <v>28</v>
      </c>
      <c r="B4" s="2">
        <f>B2*B3</f>
        <v>307.97999999999996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36</v>
      </c>
      <c r="C7" s="71"/>
    </row>
    <row r="8" spans="1:3" ht="12.75">
      <c r="A8" s="1" t="s">
        <v>9</v>
      </c>
      <c r="B8" s="11">
        <v>27</v>
      </c>
      <c r="C8" s="68"/>
    </row>
    <row r="9" spans="1:3" ht="12.75">
      <c r="A9" s="1" t="s">
        <v>24</v>
      </c>
      <c r="B9" s="11">
        <v>0</v>
      </c>
      <c r="C9" s="68" t="s">
        <v>113</v>
      </c>
    </row>
    <row r="10" spans="1:3" ht="12.75">
      <c r="A10" s="1" t="s">
        <v>10</v>
      </c>
      <c r="B10" s="11">
        <v>5</v>
      </c>
      <c r="C10" s="68" t="s">
        <v>109</v>
      </c>
    </row>
    <row r="11" spans="1:3" ht="12.75">
      <c r="A11" s="1" t="s">
        <v>12</v>
      </c>
      <c r="B11" s="11">
        <v>38.18</v>
      </c>
      <c r="C11" s="68"/>
    </row>
    <row r="12" spans="1:3" ht="12.75">
      <c r="A12" s="1" t="s">
        <v>11</v>
      </c>
      <c r="B12" s="11">
        <v>14.7</v>
      </c>
      <c r="C12" s="68"/>
    </row>
    <row r="13" spans="1:3" ht="12.75">
      <c r="A13" s="1" t="s">
        <v>13</v>
      </c>
      <c r="B13" s="11">
        <v>15.34</v>
      </c>
      <c r="C13" s="68"/>
    </row>
    <row r="14" spans="1:3" ht="12.75">
      <c r="A14" s="1" t="s">
        <v>14</v>
      </c>
      <c r="B14" s="11">
        <v>19.59</v>
      </c>
      <c r="C14" s="68"/>
    </row>
    <row r="15" spans="1:3" ht="12.75">
      <c r="A15" s="1" t="s">
        <v>15</v>
      </c>
      <c r="B15" s="11">
        <v>5.31</v>
      </c>
      <c r="C15" s="68"/>
    </row>
    <row r="16" spans="1:3" ht="12.75">
      <c r="A16" s="1" t="s">
        <v>16</v>
      </c>
      <c r="B16" s="11">
        <v>15.5</v>
      </c>
      <c r="C16" s="68"/>
    </row>
    <row r="17" spans="1:3" ht="12.75">
      <c r="A17" s="1" t="s">
        <v>17</v>
      </c>
      <c r="B17" s="12">
        <v>4.5</v>
      </c>
      <c r="C17" s="68"/>
    </row>
    <row r="18" spans="1:3" ht="12.75">
      <c r="A18" t="s">
        <v>2</v>
      </c>
      <c r="B18" s="2">
        <f>SUM(B7:B17)</f>
        <v>181.12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9.26</v>
      </c>
      <c r="C21" s="68"/>
    </row>
    <row r="22" spans="1:3" ht="12.75">
      <c r="A22" s="1" t="s">
        <v>19</v>
      </c>
      <c r="B22" s="7">
        <v>25.67</v>
      </c>
      <c r="C22" s="68"/>
    </row>
    <row r="23" spans="1:3" ht="12.75">
      <c r="A23" s="1" t="s">
        <v>20</v>
      </c>
      <c r="B23" s="7">
        <v>15.65</v>
      </c>
      <c r="C23" s="68"/>
    </row>
    <row r="24" spans="1:3" ht="12.75">
      <c r="A24" s="1" t="s">
        <v>21</v>
      </c>
      <c r="B24" s="8">
        <v>124</v>
      </c>
      <c r="C24" s="68"/>
    </row>
    <row r="25" spans="1:3" ht="12.75">
      <c r="A25" t="s">
        <v>4</v>
      </c>
      <c r="B25" s="2">
        <f>SUM(B21:B24)</f>
        <v>174.57999999999998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355.7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-47.72000000000003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0.10232768361581922</v>
      </c>
      <c r="C32" s="68"/>
    </row>
    <row r="33" spans="1:3" ht="12.75">
      <c r="A33" t="s">
        <v>23</v>
      </c>
      <c r="B33" s="13">
        <f>B25/B2</f>
        <v>0.09863276836158191</v>
      </c>
      <c r="C33" s="68"/>
    </row>
    <row r="34" spans="1:3" ht="12.75">
      <c r="A34" t="s">
        <v>27</v>
      </c>
      <c r="B34" s="13">
        <f>B27/B2</f>
        <v>0.20096045197740112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0" t="s">
        <v>30</v>
      </c>
    </row>
    <row r="2" spans="1:3" ht="12.75">
      <c r="A2" t="s">
        <v>29</v>
      </c>
      <c r="B2" s="9">
        <v>1670</v>
      </c>
      <c r="C2" s="68"/>
    </row>
    <row r="3" spans="1:3" ht="12.75">
      <c r="A3" t="s">
        <v>112</v>
      </c>
      <c r="B3" s="10">
        <v>0.233</v>
      </c>
      <c r="C3" s="68"/>
    </row>
    <row r="4" spans="1:3" ht="12.75">
      <c r="A4" t="s">
        <v>28</v>
      </c>
      <c r="B4" s="2">
        <f>B2*B3</f>
        <v>389.11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54</v>
      </c>
      <c r="C7" s="71"/>
    </row>
    <row r="8" spans="1:3" ht="12.75">
      <c r="A8" s="1" t="s">
        <v>9</v>
      </c>
      <c r="B8" s="11">
        <v>29.2</v>
      </c>
      <c r="C8" s="68"/>
    </row>
    <row r="9" spans="1:3" ht="12.75">
      <c r="A9" s="1" t="s">
        <v>24</v>
      </c>
      <c r="B9" s="11">
        <v>0</v>
      </c>
      <c r="C9" s="68" t="s">
        <v>113</v>
      </c>
    </row>
    <row r="10" spans="1:3" ht="12.75">
      <c r="A10" s="1" t="s">
        <v>10</v>
      </c>
      <c r="B10" s="11">
        <v>10</v>
      </c>
      <c r="C10" s="68" t="s">
        <v>110</v>
      </c>
    </row>
    <row r="11" spans="1:3" ht="12.75">
      <c r="A11" s="1" t="s">
        <v>12</v>
      </c>
      <c r="B11" s="11">
        <v>35.33</v>
      </c>
      <c r="C11" s="68"/>
    </row>
    <row r="12" spans="1:3" ht="12.75">
      <c r="A12" s="1" t="s">
        <v>11</v>
      </c>
      <c r="B12" s="11">
        <v>19.7</v>
      </c>
      <c r="C12" s="68"/>
    </row>
    <row r="13" spans="1:3" ht="12.75">
      <c r="A13" s="1" t="s">
        <v>13</v>
      </c>
      <c r="B13" s="11">
        <v>15.19</v>
      </c>
      <c r="C13" s="68"/>
    </row>
    <row r="14" spans="1:3" ht="12.75">
      <c r="A14" s="1" t="s">
        <v>14</v>
      </c>
      <c r="B14" s="11">
        <v>19.5</v>
      </c>
      <c r="C14" s="68"/>
    </row>
    <row r="15" spans="1:3" ht="12.75">
      <c r="A15" s="1" t="s">
        <v>15</v>
      </c>
      <c r="B15" s="11">
        <v>5.01</v>
      </c>
      <c r="C15" s="68"/>
    </row>
    <row r="16" spans="1:3" ht="12.75">
      <c r="A16" s="1" t="s">
        <v>16</v>
      </c>
      <c r="B16" s="11">
        <v>23.5</v>
      </c>
      <c r="C16" s="68"/>
    </row>
    <row r="17" spans="1:3" ht="12.75">
      <c r="A17" s="1" t="s">
        <v>17</v>
      </c>
      <c r="B17" s="12">
        <v>5.39</v>
      </c>
      <c r="C17" s="68"/>
    </row>
    <row r="18" spans="1:3" ht="12.75">
      <c r="A18" t="s">
        <v>2</v>
      </c>
      <c r="B18" s="2">
        <f>SUM(B7:B17)</f>
        <v>216.81999999999996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9.2</v>
      </c>
      <c r="C21" s="68"/>
    </row>
    <row r="22" spans="1:3" ht="12.75">
      <c r="A22" s="1" t="s">
        <v>19</v>
      </c>
      <c r="B22" s="7">
        <v>25.51</v>
      </c>
      <c r="C22" s="68"/>
    </row>
    <row r="23" spans="1:3" ht="12.75">
      <c r="A23" s="1" t="s">
        <v>20</v>
      </c>
      <c r="B23" s="7">
        <v>15.56</v>
      </c>
      <c r="C23" s="68"/>
    </row>
    <row r="24" spans="1:3" ht="12.75">
      <c r="A24" s="1" t="s">
        <v>21</v>
      </c>
      <c r="B24" s="8">
        <v>124</v>
      </c>
      <c r="C24" s="68"/>
    </row>
    <row r="25" spans="1:3" ht="12.75">
      <c r="A25" t="s">
        <v>4</v>
      </c>
      <c r="B25" s="2">
        <f>SUM(B21:B24)</f>
        <v>174.27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391.09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-1.9799999999999613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0.1298323353293413</v>
      </c>
      <c r="C32" s="68"/>
    </row>
    <row r="33" spans="1:3" ht="12.75">
      <c r="A33" t="s">
        <v>23</v>
      </c>
      <c r="B33" s="13">
        <f>B25/B2</f>
        <v>0.10435329341317366</v>
      </c>
      <c r="C33" s="68"/>
    </row>
    <row r="34" spans="1:3" ht="12.75">
      <c r="A34" t="s">
        <v>27</v>
      </c>
      <c r="B34" s="13">
        <f>B27/B2</f>
        <v>0.23418562874251495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2009-12-11T19:41:55Z</cp:lastPrinted>
  <dcterms:created xsi:type="dcterms:W3CDTF">2005-01-10T15:34:54Z</dcterms:created>
  <dcterms:modified xsi:type="dcterms:W3CDTF">2017-12-22T20:46:06Z</dcterms:modified>
  <cp:category/>
  <cp:version/>
  <cp:contentType/>
  <cp:contentStatus/>
</cp:coreProperties>
</file>