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<sst xmlns="http://schemas.openxmlformats.org/spreadsheetml/2006/main" count="657" uniqueCount="164">
  <si>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</si>
  <si>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</si>
  <si>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</si>
  <si>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</si>
  <si>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</si>
  <si>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</si>
  <si>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</si>
  <si>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</si>
  <si>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</si>
  <si>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</si>
  <si>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</si>
  <si>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</si>
  <si>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</si>
  <si>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</si>
  <si>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</si>
  <si>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</si>
  <si>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</si>
  <si>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</si>
  <si>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</si>
  <si>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</si>
  <si>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</si>
  <si>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</si>
  <si>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</si>
  <si>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</si>
  <si>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</si>
  <si>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</si>
  <si>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</si>
  <si>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</si>
  <si>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</si>
  <si>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</si>
  <si>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</si>
  <si>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</si>
  <si>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</si>
  <si>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</si>
  <si>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</si>
  <si>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</si>
  <si>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</si>
  <si>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</si>
  <si>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</si>
  <si>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</si>
  <si>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</si>
  <si>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</si>
  <si>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</si>
  <si>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</si>
  <si>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</si>
  <si>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</si>
  <si>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</si>
  <si>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</si>
  <si>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</si>
  <si>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</si>
  <si>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</si>
  <si>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</si>
  <si>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</si>
  <si>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</si>
  <si>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</si>
  <si>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</si>
  <si>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</si>
  <si>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</si>
  <si>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</si>
  <si>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</si>
  <si>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</si>
  <si>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</si>
  <si>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</si>
  <si>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</si>
  <si>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</si>
  <si>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</si>
  <si>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</si>
  <si>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</si>
  <si>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</si>
  <si>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</si>
  <si>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</si>
  <si>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</si>
  <si>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</si>
  <si>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</si>
  <si>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</si>
  <si>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</si>
  <si>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</si>
  <si>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</si>
  <si>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</si>
  <si>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</si>
  <si>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</si>
  <si>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</si>
  <si>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</si>
  <si>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</si>
  <si>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</si>
  <si>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</si>
  <si>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</si>
  <si>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</si>
  <si>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</si>
  <si>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</si>
  <si>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</si>
  <si>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</si>
  <si>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</si>
  <si>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</si>
  <si>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</si>
  <si>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</si>
  <si>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</si>
  <si>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</si>
  <si>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</si>
  <si>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</si>
  <si>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</si>
  <si>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</si>
  <si>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</si>
  <si>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</si>
  <si>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</si>
  <si>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</si>
  <si>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</si>
  <si>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</si>
  <si>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</si>
  <si>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</si>
  <si>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</si>
  <si>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</si>
  <si>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</si>
  <si>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</si>
  <si>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</si>
  <si>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</si>
  <si>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</si>
  <si>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</si>
  <si>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</si>
  <si>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</si>
  <si>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</si>
  <si>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</si>
  <si>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</si>
  <si>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</si>
  <si>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</si>
  <si>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</si>
  <si>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</si>
  <si>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</si>
  <si>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</si>
  <si>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</si>
  <si>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</si>
  <si>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</si>
  <si>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</si>
  <si>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</si>
  <si>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</si>
  <si>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</si>
  <si>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</si>
  <si>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</si>
  <si>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</si>
  <si>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</si>
  <si>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</si>
  <si>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</si>
  <si>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</si>
  <si>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Includes seed treatment for wireworn &amp; flea beetle</t>
  </si>
  <si>
    <t>Soil test, custom aerial application</t>
  </si>
  <si>
    <t>Soil test, two custom aerial applications</t>
  </si>
  <si>
    <t>Crop insurance is not available in this region</t>
  </si>
  <si>
    <t>Market</t>
  </si>
  <si>
    <t xml:space="preserve">  Market Price</t>
  </si>
  <si>
    <t>Wheat midge &amp; cereal grain aphid insect. would be $6 each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</si>
  <si>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</si>
  <si>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</si>
  <si>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</si>
  <si>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</si>
  <si>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</si>
  <si>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</si>
  <si>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</si>
  <si>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</si>
  <si>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North Dakota 2015 Projected Crop Budgets - North East</t>
  </si>
  <si>
    <t>Hired Labor</t>
  </si>
  <si>
    <t>Malt price, feed quality occurs about 50%, price est. is $2.86</t>
  </si>
  <si>
    <t>Yellow pea food quality. Estimate $7.75 green pea food quality</t>
  </si>
  <si>
    <t>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</si>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</sst>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98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156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157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103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104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105</v>
      </c>
      <c r="B14" s="39"/>
      <c r="C14" s="39"/>
      <c r="D14" s="39"/>
      <c r="E14" s="39"/>
      <c r="F14" s="39"/>
      <c r="G14" s="39"/>
      <c r="H14" s="39"/>
    </row>
    <row r="15" spans="1:8" ht="12.75">
      <c r="A15" s="47" t="s">
        <v>155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106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107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131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108</v>
      </c>
      <c r="B19" s="39"/>
      <c r="C19" s="39"/>
      <c r="E19" s="39"/>
      <c r="F19" s="39"/>
      <c r="G19" s="39"/>
      <c r="H19" s="39"/>
    </row>
    <row r="20" spans="1:8" ht="12.75">
      <c r="A20" s="17" t="s">
        <v>109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110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111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112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113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114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115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116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117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125</v>
      </c>
      <c r="B32" s="37" t="s">
        <v>126</v>
      </c>
      <c r="C32" s="37"/>
      <c r="D32" s="41"/>
      <c r="E32" s="37" t="s">
        <v>127</v>
      </c>
      <c r="F32" s="37"/>
      <c r="G32" s="37"/>
      <c r="H32" s="37"/>
    </row>
    <row r="33" spans="1:11" ht="12.75">
      <c r="A33" s="37" t="s">
        <v>128</v>
      </c>
      <c r="B33" s="78" t="s">
        <v>129</v>
      </c>
      <c r="C33" s="79"/>
      <c r="D33" s="79"/>
      <c r="E33" s="79"/>
      <c r="F33" s="79"/>
      <c r="G33" s="79"/>
      <c r="H33" s="37" t="s">
        <v>130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1100</v>
      </c>
      <c r="C2" s="71"/>
    </row>
    <row r="3" spans="1:3" ht="12.75">
      <c r="A3" t="s">
        <v>148</v>
      </c>
      <c r="B3" s="10">
        <v>0.251</v>
      </c>
      <c r="C3" s="71"/>
    </row>
    <row r="4" spans="1:3" ht="12.75">
      <c r="A4" t="s">
        <v>28</v>
      </c>
      <c r="B4">
        <f>B2*B3</f>
        <v>276.1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47.5</v>
      </c>
      <c r="C7" s="74" t="s">
        <v>143</v>
      </c>
    </row>
    <row r="8" spans="1:3" ht="12.75">
      <c r="A8" s="1" t="s">
        <v>9</v>
      </c>
      <c r="B8" s="11">
        <v>29.2</v>
      </c>
      <c r="C8" s="71"/>
    </row>
    <row r="9" spans="1:3" ht="12.75">
      <c r="A9" s="1" t="s">
        <v>24</v>
      </c>
      <c r="B9" s="11">
        <v>0</v>
      </c>
      <c r="C9" s="71" t="s">
        <v>150</v>
      </c>
    </row>
    <row r="10" spans="1:3" ht="12.75">
      <c r="A10" s="1" t="s">
        <v>10</v>
      </c>
      <c r="B10" s="11">
        <v>14</v>
      </c>
      <c r="C10" s="71" t="s">
        <v>139</v>
      </c>
    </row>
    <row r="11" spans="1:3" ht="12.75">
      <c r="A11" s="1" t="s">
        <v>12</v>
      </c>
      <c r="B11" s="11">
        <v>26.78</v>
      </c>
      <c r="C11" s="71"/>
    </row>
    <row r="12" spans="1:3" ht="12.75">
      <c r="A12" s="1" t="s">
        <v>11</v>
      </c>
      <c r="B12" s="11">
        <v>20.7</v>
      </c>
      <c r="C12" s="71"/>
    </row>
    <row r="13" spans="1:3" ht="12.75">
      <c r="A13" s="1" t="s">
        <v>13</v>
      </c>
      <c r="B13" s="11">
        <v>16.66</v>
      </c>
      <c r="C13" s="71"/>
    </row>
    <row r="14" spans="1:3" ht="12.75">
      <c r="A14" s="1" t="s">
        <v>14</v>
      </c>
      <c r="B14" s="11">
        <v>18.96</v>
      </c>
      <c r="C14" s="71"/>
    </row>
    <row r="15" spans="1:3" ht="12.75">
      <c r="A15" s="1" t="s">
        <v>15</v>
      </c>
      <c r="B15" s="11">
        <v>3.3</v>
      </c>
      <c r="C15" s="71"/>
    </row>
    <row r="16" spans="1:3" ht="12.75">
      <c r="A16" s="1" t="s">
        <v>16</v>
      </c>
      <c r="B16" s="11">
        <v>17.5</v>
      </c>
      <c r="C16" s="71" t="s">
        <v>145</v>
      </c>
    </row>
    <row r="17" spans="1:3" ht="12.75">
      <c r="A17" s="1" t="s">
        <v>17</v>
      </c>
      <c r="B17" s="12">
        <v>4.14</v>
      </c>
      <c r="C17" s="71"/>
    </row>
    <row r="18" spans="1:3" ht="12.75">
      <c r="A18" t="s">
        <v>2</v>
      </c>
      <c r="B18" s="2">
        <f>SUM(B7:B17)</f>
        <v>198.74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7.75</v>
      </c>
      <c r="C21" s="71"/>
    </row>
    <row r="22" spans="1:3" ht="12.75">
      <c r="A22" s="1" t="s">
        <v>19</v>
      </c>
      <c r="B22" s="7">
        <v>23.16</v>
      </c>
      <c r="C22" s="71"/>
    </row>
    <row r="23" spans="1:3" ht="12.75">
      <c r="A23" s="1" t="s">
        <v>20</v>
      </c>
      <c r="B23" s="7">
        <v>14.19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300.34000000000003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-24.24000000000001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0.1806727272727273</v>
      </c>
      <c r="C32" s="71"/>
    </row>
    <row r="33" spans="1:3" ht="12.75">
      <c r="A33" t="s">
        <v>23</v>
      </c>
      <c r="B33" s="13">
        <f>B25/B2</f>
        <v>0.09236363636363636</v>
      </c>
      <c r="C33" s="71"/>
    </row>
    <row r="34" spans="1:3" ht="12.75">
      <c r="A34" t="s">
        <v>27</v>
      </c>
      <c r="B34" s="13">
        <f>B27/B2</f>
        <v>0.2730363636363637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1760</v>
      </c>
      <c r="C2" s="71"/>
    </row>
    <row r="3" spans="1:3" ht="12.75">
      <c r="A3" t="s">
        <v>148</v>
      </c>
      <c r="B3" s="12">
        <v>0.168</v>
      </c>
      <c r="C3" s="71"/>
    </row>
    <row r="4" spans="1:3" ht="12.75">
      <c r="A4" t="s">
        <v>28</v>
      </c>
      <c r="B4" s="2">
        <f>B2*B3</f>
        <v>295.68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51.25</v>
      </c>
      <c r="C7" s="71"/>
    </row>
    <row r="8" spans="1:3" ht="12.75">
      <c r="A8" s="1" t="s">
        <v>9</v>
      </c>
      <c r="B8" s="11">
        <v>20.7</v>
      </c>
      <c r="C8" s="71"/>
    </row>
    <row r="9" spans="1:3" ht="12.75">
      <c r="A9" s="1" t="s">
        <v>24</v>
      </c>
      <c r="B9" s="11">
        <v>0</v>
      </c>
      <c r="C9" s="71" t="s">
        <v>140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84.11</v>
      </c>
      <c r="C11" s="71"/>
    </row>
    <row r="12" spans="1:3" ht="12.75">
      <c r="A12" s="1" t="s">
        <v>11</v>
      </c>
      <c r="B12" s="11">
        <v>14.8</v>
      </c>
      <c r="C12" s="71"/>
    </row>
    <row r="13" spans="1:3" ht="12.75">
      <c r="A13" s="1" t="s">
        <v>13</v>
      </c>
      <c r="B13" s="11">
        <v>14.38</v>
      </c>
      <c r="C13" s="71"/>
    </row>
    <row r="14" spans="1:3" ht="12.75">
      <c r="A14" s="1" t="s">
        <v>14</v>
      </c>
      <c r="B14" s="11">
        <v>17.49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4.34</v>
      </c>
      <c r="C17" s="71"/>
    </row>
    <row r="18" spans="1:3" ht="12.75">
      <c r="A18" t="s">
        <v>2</v>
      </c>
      <c r="B18" s="2">
        <f>SUM(B7:B17)</f>
        <v>208.57000000000002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7.11</v>
      </c>
      <c r="C21" s="71"/>
    </row>
    <row r="22" spans="1:3" ht="12.75">
      <c r="A22" s="1" t="s">
        <v>19</v>
      </c>
      <c r="B22" s="7">
        <v>20.72</v>
      </c>
      <c r="C22" s="71"/>
    </row>
    <row r="23" spans="1:3" ht="12.75">
      <c r="A23" s="1" t="s">
        <v>20</v>
      </c>
      <c r="B23" s="7">
        <v>12.11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96.44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305.01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-9.329999999999984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0.11850568181818183</v>
      </c>
      <c r="C32" s="71"/>
    </row>
    <row r="33" spans="1:3" ht="12.75">
      <c r="A33" t="s">
        <v>23</v>
      </c>
      <c r="B33" s="13">
        <f>B25/B2</f>
        <v>0.05479545454545454</v>
      </c>
      <c r="C33" s="71"/>
    </row>
    <row r="34" spans="1:3" ht="12.75">
      <c r="A34" t="s">
        <v>27</v>
      </c>
      <c r="B34" s="13">
        <f>B27/B2</f>
        <v>0.17330113636363637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23</v>
      </c>
      <c r="C2" s="71"/>
    </row>
    <row r="3" spans="1:3" ht="12.75">
      <c r="A3" t="s">
        <v>148</v>
      </c>
      <c r="B3" s="10">
        <v>11.58</v>
      </c>
      <c r="C3" s="71"/>
    </row>
    <row r="4" spans="1:3" ht="12.75">
      <c r="A4" t="s">
        <v>28</v>
      </c>
      <c r="B4">
        <f>B2*B3</f>
        <v>266.34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16.2</v>
      </c>
      <c r="C7" s="71"/>
    </row>
    <row r="8" spans="1:3" ht="12.75">
      <c r="A8" s="1" t="s">
        <v>9</v>
      </c>
      <c r="B8" s="11">
        <v>19.8</v>
      </c>
      <c r="C8" s="71"/>
    </row>
    <row r="9" spans="1:3" ht="12.75">
      <c r="A9" s="1" t="s">
        <v>24</v>
      </c>
      <c r="B9" s="11">
        <v>0</v>
      </c>
      <c r="C9" s="71" t="s">
        <v>151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35.93</v>
      </c>
      <c r="C11" s="71"/>
    </row>
    <row r="12" spans="1:3" ht="12.75">
      <c r="A12" s="1" t="s">
        <v>11</v>
      </c>
      <c r="B12" s="11">
        <v>7.8</v>
      </c>
      <c r="C12" s="71"/>
    </row>
    <row r="13" spans="1:3" ht="12.75">
      <c r="A13" s="1" t="s">
        <v>13</v>
      </c>
      <c r="B13" s="11">
        <v>15.74</v>
      </c>
      <c r="C13" s="71"/>
    </row>
    <row r="14" spans="1:3" ht="12.75">
      <c r="A14" s="1" t="s">
        <v>14</v>
      </c>
      <c r="B14" s="11">
        <v>18.92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2.46</v>
      </c>
      <c r="C17" s="71"/>
    </row>
    <row r="18" spans="1:3" ht="12.75">
      <c r="A18" t="s">
        <v>2</v>
      </c>
      <c r="B18" s="2">
        <f>SUM(B7:B17)</f>
        <v>118.35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</v>
      </c>
      <c r="C21" s="71"/>
    </row>
    <row r="22" spans="1:3" ht="12.75">
      <c r="A22" s="1" t="s">
        <v>19</v>
      </c>
      <c r="B22" s="7">
        <v>21.5</v>
      </c>
      <c r="C22" s="71"/>
    </row>
    <row r="23" spans="1:3" ht="12.75">
      <c r="A23" s="1" t="s">
        <v>20</v>
      </c>
      <c r="B23" s="7">
        <v>13.41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98.81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217.16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49.17999999999998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5.145652173913043</v>
      </c>
      <c r="C32" s="71"/>
    </row>
    <row r="33" spans="1:3" ht="12.75">
      <c r="A33" t="s">
        <v>23</v>
      </c>
      <c r="B33" s="2">
        <f>B25/B2</f>
        <v>4.296086956521739</v>
      </c>
      <c r="C33" s="71"/>
    </row>
    <row r="34" spans="1:3" ht="12.75">
      <c r="A34" t="s">
        <v>27</v>
      </c>
      <c r="B34" s="2">
        <f>B27/B2</f>
        <v>9.441739130434783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148</v>
      </c>
      <c r="B3" s="12">
        <v>6.3</v>
      </c>
      <c r="C3" s="74" t="s">
        <v>161</v>
      </c>
    </row>
    <row r="4" spans="1:3" ht="12.75">
      <c r="A4" t="s">
        <v>28</v>
      </c>
      <c r="B4" s="2">
        <f>B2*B3</f>
        <v>233.1</v>
      </c>
      <c r="C4" s="74" t="s">
        <v>162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38.25</v>
      </c>
      <c r="C7" s="71" t="s">
        <v>163</v>
      </c>
    </row>
    <row r="8" spans="1:3" ht="12.75">
      <c r="A8" s="1" t="s">
        <v>9</v>
      </c>
      <c r="B8" s="11">
        <v>28</v>
      </c>
      <c r="C8" s="71"/>
    </row>
    <row r="9" spans="1:3" ht="12.75">
      <c r="A9" s="1" t="s">
        <v>24</v>
      </c>
      <c r="B9" s="11">
        <v>1.5</v>
      </c>
      <c r="C9" s="71" t="s">
        <v>152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13.64</v>
      </c>
      <c r="C11" s="71"/>
    </row>
    <row r="12" spans="1:3" ht="12.75">
      <c r="A12" s="1" t="s">
        <v>11</v>
      </c>
      <c r="B12" s="11">
        <v>9.7</v>
      </c>
      <c r="C12" s="71"/>
    </row>
    <row r="13" spans="1:3" ht="12.75">
      <c r="A13" s="1" t="s">
        <v>13</v>
      </c>
      <c r="B13" s="11">
        <v>16.88</v>
      </c>
      <c r="C13" s="71"/>
    </row>
    <row r="14" spans="1:3" ht="12.75">
      <c r="A14" s="1" t="s">
        <v>14</v>
      </c>
      <c r="B14" s="11">
        <v>20.41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153</v>
      </c>
    </row>
    <row r="17" spans="1:3" ht="12.75">
      <c r="A17" s="1" t="s">
        <v>17</v>
      </c>
      <c r="B17" s="12">
        <v>2.92</v>
      </c>
      <c r="C17" s="71"/>
    </row>
    <row r="18" spans="1:3" ht="12.75">
      <c r="A18" t="s">
        <v>2</v>
      </c>
      <c r="B18" s="2">
        <f>SUM(B7:B17)</f>
        <v>140.54999999999998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</v>
      </c>
      <c r="C21" s="71"/>
    </row>
    <row r="22" spans="1:3" ht="12.75">
      <c r="A22" s="1" t="s">
        <v>19</v>
      </c>
      <c r="B22" s="7">
        <v>23.93</v>
      </c>
      <c r="C22" s="71"/>
    </row>
    <row r="23" spans="1:3" ht="12.75">
      <c r="A23" s="1" t="s">
        <v>20</v>
      </c>
      <c r="B23" s="7">
        <v>13.61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101.64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242.19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-9.090000000000003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3.798648648648648</v>
      </c>
      <c r="C32" s="71"/>
    </row>
    <row r="33" spans="1:3" ht="12.75">
      <c r="A33" t="s">
        <v>23</v>
      </c>
      <c r="B33" s="2">
        <f>B25/B2</f>
        <v>2.747027027027027</v>
      </c>
      <c r="C33" s="71"/>
    </row>
    <row r="34" spans="1:3" ht="12.75">
      <c r="A34" t="s">
        <v>27</v>
      </c>
      <c r="B34" s="2">
        <f>B27/B2</f>
        <v>6.5456756756756755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74</v>
      </c>
      <c r="C2" s="71"/>
    </row>
    <row r="3" spans="1:3" ht="12.75">
      <c r="A3" t="s">
        <v>148</v>
      </c>
      <c r="B3" s="12">
        <v>2.5</v>
      </c>
      <c r="C3" s="71"/>
    </row>
    <row r="4" spans="1:3" ht="12.75">
      <c r="A4" t="s">
        <v>28</v>
      </c>
      <c r="B4" s="2">
        <f>B2*B3</f>
        <v>185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</v>
      </c>
      <c r="C7" s="71"/>
    </row>
    <row r="8" spans="1:3" ht="12.75">
      <c r="A8" s="1" t="s">
        <v>9</v>
      </c>
      <c r="B8" s="11">
        <v>5.25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59.58</v>
      </c>
      <c r="C11" s="71"/>
    </row>
    <row r="12" spans="1:3" ht="12.75">
      <c r="A12" s="1" t="s">
        <v>11</v>
      </c>
      <c r="B12" s="11">
        <v>10.6</v>
      </c>
      <c r="C12" s="71"/>
    </row>
    <row r="13" spans="1:3" ht="12.75">
      <c r="A13" s="1" t="s">
        <v>13</v>
      </c>
      <c r="B13" s="11">
        <v>19.22</v>
      </c>
      <c r="C13" s="71"/>
    </row>
    <row r="14" spans="1:3" ht="12.75">
      <c r="A14" s="1" t="s">
        <v>14</v>
      </c>
      <c r="B14" s="11">
        <v>20.19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2.73</v>
      </c>
      <c r="C17" s="71"/>
    </row>
    <row r="18" spans="1:3" ht="12.75">
      <c r="A18" t="s">
        <v>2</v>
      </c>
      <c r="B18" s="2">
        <f>SUM(B7:B17)</f>
        <v>131.06999999999996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8.19</v>
      </c>
      <c r="C21" s="71"/>
    </row>
    <row r="22" spans="1:3" ht="12.75">
      <c r="A22" s="1" t="s">
        <v>19</v>
      </c>
      <c r="B22" s="7">
        <v>24.18</v>
      </c>
      <c r="C22" s="71"/>
    </row>
    <row r="23" spans="1:3" ht="12.75">
      <c r="A23" s="1" t="s">
        <v>20</v>
      </c>
      <c r="B23" s="7">
        <v>14.33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103.19999999999999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234.26999999999995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-49.26999999999995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1.7712162162162157</v>
      </c>
      <c r="C32" s="71"/>
    </row>
    <row r="33" spans="1:3" ht="12.75">
      <c r="A33" t="s">
        <v>23</v>
      </c>
      <c r="B33" s="2">
        <f>B25/B2</f>
        <v>1.3945945945945943</v>
      </c>
      <c r="C33" s="71"/>
    </row>
    <row r="34" spans="1:3" ht="12.75">
      <c r="A34" t="s">
        <v>27</v>
      </c>
      <c r="B34" s="2">
        <f>B27/B2</f>
        <v>3.16581081081081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900</v>
      </c>
      <c r="C2" s="71"/>
    </row>
    <row r="3" spans="1:3" ht="12.75">
      <c r="A3" t="s">
        <v>148</v>
      </c>
      <c r="B3" s="75">
        <v>0.295</v>
      </c>
      <c r="C3" s="71"/>
    </row>
    <row r="4" spans="1:3" ht="12.75">
      <c r="A4" t="s">
        <v>28</v>
      </c>
      <c r="B4" s="2">
        <f>B2*B3</f>
        <v>265.5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141</v>
      </c>
    </row>
    <row r="11" spans="1:3" ht="12.75">
      <c r="A11" s="1" t="s">
        <v>12</v>
      </c>
      <c r="B11" s="11">
        <v>31.81</v>
      </c>
      <c r="C11" s="71"/>
    </row>
    <row r="12" spans="1:3" ht="12.75">
      <c r="A12" s="1" t="s">
        <v>11</v>
      </c>
      <c r="B12" s="11">
        <v>22.3</v>
      </c>
      <c r="C12" s="71"/>
    </row>
    <row r="13" spans="1:3" ht="12.75">
      <c r="A13" s="1" t="s">
        <v>13</v>
      </c>
      <c r="B13" s="11">
        <v>14.77</v>
      </c>
      <c r="C13" s="71"/>
    </row>
    <row r="14" spans="1:3" ht="12.75">
      <c r="A14" s="1" t="s">
        <v>14</v>
      </c>
      <c r="B14" s="11">
        <v>18.28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2.74</v>
      </c>
      <c r="C17" s="71"/>
    </row>
    <row r="18" spans="1:3" ht="12.75">
      <c r="A18" t="s">
        <v>2</v>
      </c>
      <c r="B18" s="2">
        <f>SUM(B7:B17)</f>
        <v>131.5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7.11</v>
      </c>
      <c r="C21" s="71"/>
    </row>
    <row r="22" spans="1:3" ht="12.75">
      <c r="A22" s="1" t="s">
        <v>19</v>
      </c>
      <c r="B22" s="7">
        <v>21</v>
      </c>
      <c r="C22" s="71"/>
    </row>
    <row r="23" spans="1:3" ht="12.75">
      <c r="A23" s="1" t="s">
        <v>20</v>
      </c>
      <c r="B23" s="7">
        <v>12.66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97.27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228.76999999999998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36.73000000000002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0.1461111111111111</v>
      </c>
      <c r="C32" s="71"/>
    </row>
    <row r="33" spans="1:3" ht="12.75">
      <c r="A33" t="s">
        <v>23</v>
      </c>
      <c r="B33" s="13">
        <f>B25/B2</f>
        <v>0.10807777777777777</v>
      </c>
      <c r="C33" s="71"/>
    </row>
    <row r="34" spans="1:3" ht="12.75">
      <c r="A34" t="s">
        <v>27</v>
      </c>
      <c r="B34" s="13">
        <f>B27/B2</f>
        <v>0.25418888888888885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148</v>
      </c>
      <c r="B3" s="10">
        <v>0.246</v>
      </c>
      <c r="C3" s="71"/>
    </row>
    <row r="4" spans="1:3" ht="12.75">
      <c r="A4" t="s">
        <v>28</v>
      </c>
      <c r="B4" s="2">
        <f>B2*B3</f>
        <v>233.7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</v>
      </c>
      <c r="C7" s="71"/>
    </row>
    <row r="8" spans="1:3" ht="12.75">
      <c r="A8" s="1" t="s">
        <v>9</v>
      </c>
      <c r="B8" s="11">
        <v>11.5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20.38</v>
      </c>
      <c r="C11" s="71"/>
    </row>
    <row r="12" spans="1:3" ht="12.75">
      <c r="A12" s="1" t="s">
        <v>11</v>
      </c>
      <c r="B12" s="11">
        <v>0</v>
      </c>
      <c r="C12" s="71" t="s">
        <v>146</v>
      </c>
    </row>
    <row r="13" spans="1:3" ht="12.75">
      <c r="A13" s="1" t="s">
        <v>13</v>
      </c>
      <c r="B13" s="11">
        <v>17.3</v>
      </c>
      <c r="C13" s="71"/>
    </row>
    <row r="14" spans="1:3" ht="12.75">
      <c r="A14" s="1" t="s">
        <v>14</v>
      </c>
      <c r="B14" s="11">
        <v>19.99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2.16</v>
      </c>
      <c r="C17" s="71"/>
    </row>
    <row r="18" spans="1:3" ht="12.75">
      <c r="A18" t="s">
        <v>2</v>
      </c>
      <c r="B18" s="2">
        <f>SUM(B7:B17)</f>
        <v>103.82999999999998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7.54</v>
      </c>
      <c r="C21" s="71"/>
    </row>
    <row r="22" spans="1:3" ht="12.75">
      <c r="A22" s="1" t="s">
        <v>19</v>
      </c>
      <c r="B22" s="7">
        <v>22.69</v>
      </c>
      <c r="C22" s="71"/>
    </row>
    <row r="23" spans="1:3" ht="12.75">
      <c r="A23" s="1" t="s">
        <v>20</v>
      </c>
      <c r="B23" s="7">
        <v>13.93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100.66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204.48999999999998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29.210000000000008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0.10929473684210525</v>
      </c>
      <c r="C32" s="71"/>
    </row>
    <row r="33" spans="1:3" ht="12.75">
      <c r="A33" t="s">
        <v>23</v>
      </c>
      <c r="B33" s="13">
        <f>B25/B2</f>
        <v>0.1059578947368421</v>
      </c>
      <c r="C33" s="71"/>
    </row>
    <row r="34" spans="1:3" ht="12.75">
      <c r="A34" t="s">
        <v>27</v>
      </c>
      <c r="B34" s="13">
        <f>B27/B2</f>
        <v>0.21525263157894733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1"/>
    </row>
    <row r="3" spans="1:3" ht="12.75">
      <c r="A3" t="s">
        <v>148</v>
      </c>
      <c r="B3" s="10">
        <v>0.075</v>
      </c>
      <c r="C3" s="71"/>
    </row>
    <row r="4" spans="1:3" ht="12.75">
      <c r="A4" t="s">
        <v>28</v>
      </c>
      <c r="B4" s="2">
        <f>B2*B3</f>
        <v>120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7.5</v>
      </c>
      <c r="C7" s="71"/>
    </row>
    <row r="8" spans="1:3" ht="12.75">
      <c r="A8" s="1" t="s">
        <v>9</v>
      </c>
      <c r="B8" s="11">
        <v>3.25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28.14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16.61</v>
      </c>
      <c r="C13" s="71"/>
    </row>
    <row r="14" spans="1:3" ht="12.75">
      <c r="A14" s="1" t="s">
        <v>14</v>
      </c>
      <c r="B14" s="11">
        <v>19.06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1.62</v>
      </c>
      <c r="C17" s="71"/>
    </row>
    <row r="18" spans="1:3" ht="12.75">
      <c r="A18" t="s">
        <v>2</v>
      </c>
      <c r="B18" s="2">
        <f>SUM(B7:B17)</f>
        <v>77.68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7.44</v>
      </c>
      <c r="C21" s="71"/>
    </row>
    <row r="22" spans="1:3" ht="12.75">
      <c r="A22" s="1" t="s">
        <v>19</v>
      </c>
      <c r="B22" s="7">
        <v>22.14</v>
      </c>
      <c r="C22" s="71"/>
    </row>
    <row r="23" spans="1:3" ht="12.75">
      <c r="A23" s="1" t="s">
        <v>20</v>
      </c>
      <c r="B23" s="7">
        <v>13.25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99.33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177.01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-57.00999999999999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13">
        <f>B18/B2</f>
        <v>0.04855</v>
      </c>
      <c r="C32" s="71"/>
    </row>
    <row r="33" spans="1:3" ht="12.75">
      <c r="A33" t="s">
        <v>23</v>
      </c>
      <c r="B33" s="13">
        <f>B25/B2</f>
        <v>0.06208125</v>
      </c>
      <c r="C33" s="71"/>
    </row>
    <row r="34" spans="1:3" ht="12.75">
      <c r="A34" t="s">
        <v>27</v>
      </c>
      <c r="B34" s="13">
        <f>B27/B2</f>
        <v>0.11063125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3" t="s">
        <v>30</v>
      </c>
    </row>
    <row r="2" spans="1:3" ht="12.75">
      <c r="A2" t="s">
        <v>29</v>
      </c>
      <c r="B2" s="9">
        <v>52</v>
      </c>
      <c r="C2" s="71"/>
    </row>
    <row r="3" spans="1:3" ht="12.75">
      <c r="A3" t="s">
        <v>148</v>
      </c>
      <c r="B3" s="10">
        <v>5.52</v>
      </c>
      <c r="C3" s="71"/>
    </row>
    <row r="4" spans="1:3" ht="12.75">
      <c r="A4" t="s">
        <v>28</v>
      </c>
      <c r="B4">
        <f>B2*B3</f>
        <v>287.03999999999996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12.6</v>
      </c>
      <c r="C7" s="71"/>
    </row>
    <row r="8" spans="1:3" ht="12.75">
      <c r="A8" s="1" t="s">
        <v>9</v>
      </c>
      <c r="B8" s="11">
        <v>23.9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82.91</v>
      </c>
      <c r="C11" s="71"/>
    </row>
    <row r="12" spans="1:3" ht="12.75">
      <c r="A12" s="1" t="s">
        <v>11</v>
      </c>
      <c r="B12" s="11">
        <v>16</v>
      </c>
      <c r="C12" s="71"/>
    </row>
    <row r="13" spans="1:3" ht="12.75">
      <c r="A13" s="1" t="s">
        <v>13</v>
      </c>
      <c r="B13" s="11">
        <v>13.31</v>
      </c>
      <c r="C13" s="71"/>
    </row>
    <row r="14" spans="1:3" ht="12.75">
      <c r="A14" s="1" t="s">
        <v>14</v>
      </c>
      <c r="B14" s="11">
        <v>16.8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3.87</v>
      </c>
      <c r="C17" s="71"/>
    </row>
    <row r="18" spans="1:3" ht="12.75">
      <c r="A18" t="s">
        <v>2</v>
      </c>
      <c r="B18" s="2">
        <f>SUM(B7:B17)</f>
        <v>185.89000000000001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19.32</v>
      </c>
      <c r="C22" s="71"/>
    </row>
    <row r="23" spans="1:3" ht="12.75">
      <c r="A23" s="1" t="s">
        <v>20</v>
      </c>
      <c r="B23" s="7">
        <v>10.59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93.25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279.14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7.899999999999977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3.574807692307693</v>
      </c>
      <c r="C32" s="71"/>
    </row>
    <row r="33" spans="1:3" ht="12.75">
      <c r="A33" t="s">
        <v>23</v>
      </c>
      <c r="B33" s="2">
        <f>B25/B2</f>
        <v>1.7932692307692308</v>
      </c>
      <c r="C33" s="71"/>
    </row>
    <row r="34" spans="1:3" ht="12.75">
      <c r="A34" t="s">
        <v>27</v>
      </c>
      <c r="B34" s="2">
        <f>B27/B2</f>
        <v>5.368076923076923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147</v>
      </c>
      <c r="C1" s="49" t="s">
        <v>65</v>
      </c>
      <c r="D1" s="49" t="s">
        <v>118</v>
      </c>
      <c r="E1" s="68" t="s">
        <v>73</v>
      </c>
      <c r="F1" s="49" t="s">
        <v>77</v>
      </c>
      <c r="G1" s="49" t="s">
        <v>78</v>
      </c>
      <c r="H1" s="50" t="s">
        <v>68</v>
      </c>
    </row>
    <row r="2" spans="1:8" ht="12.75">
      <c r="A2" s="51" t="s">
        <v>63</v>
      </c>
      <c r="B2" s="15" t="s">
        <v>64</v>
      </c>
      <c r="C2" s="15" t="s">
        <v>66</v>
      </c>
      <c r="D2" s="42" t="s">
        <v>119</v>
      </c>
      <c r="E2" s="69" t="s">
        <v>74</v>
      </c>
      <c r="F2" s="15" t="s">
        <v>74</v>
      </c>
      <c r="G2" s="15" t="s">
        <v>74</v>
      </c>
      <c r="H2" s="52" t="s">
        <v>67</v>
      </c>
    </row>
    <row r="3" spans="1:8" ht="12.75">
      <c r="A3" s="53" t="s">
        <v>50</v>
      </c>
      <c r="B3" s="43">
        <f>HRSW!B4</f>
        <v>283.41</v>
      </c>
      <c r="C3" s="43">
        <f>HRSW!B18</f>
        <v>176.03000000000003</v>
      </c>
      <c r="D3" s="16">
        <f>B3-C3</f>
        <v>107.38</v>
      </c>
      <c r="E3" s="18">
        <v>600</v>
      </c>
      <c r="F3" s="19">
        <f aca="true" t="shared" si="0" ref="F3:F18">B3*E3</f>
        <v>170046.00000000003</v>
      </c>
      <c r="G3" s="19">
        <f aca="true" t="shared" si="1" ref="G3:G18">E3*C3</f>
        <v>105618.00000000001</v>
      </c>
      <c r="H3" s="30">
        <f>F3-G3</f>
        <v>64428.000000000015</v>
      </c>
    </row>
    <row r="4" spans="1:8" ht="12.75">
      <c r="A4" s="53" t="s">
        <v>51</v>
      </c>
      <c r="B4" s="43">
        <f>Durum!B4</f>
        <v>294.84</v>
      </c>
      <c r="C4" s="43">
        <f>Durum!B18</f>
        <v>186.11</v>
      </c>
      <c r="D4" s="16">
        <f aca="true" t="shared" si="2" ref="D4:D18">B4-C4</f>
        <v>108.72999999999996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52</v>
      </c>
      <c r="B5" s="43">
        <f>Barley!B4</f>
        <v>310.21</v>
      </c>
      <c r="C5" s="43">
        <f>Barley!B18</f>
        <v>165.05</v>
      </c>
      <c r="D5" s="16">
        <f t="shared" si="2"/>
        <v>145.15999999999997</v>
      </c>
      <c r="E5" s="18">
        <v>400</v>
      </c>
      <c r="F5" s="19">
        <f t="shared" si="0"/>
        <v>124083.99999999999</v>
      </c>
      <c r="G5" s="19">
        <f t="shared" si="1"/>
        <v>66020</v>
      </c>
      <c r="H5" s="30">
        <f t="shared" si="3"/>
        <v>58063.999999999985</v>
      </c>
    </row>
    <row r="6" spans="1:8" ht="12.75">
      <c r="A6" s="53" t="s">
        <v>26</v>
      </c>
      <c r="B6" s="43">
        <f>Corn!B4</f>
        <v>381.5</v>
      </c>
      <c r="C6" s="43">
        <f>Corn!B18</f>
        <v>311.86</v>
      </c>
      <c r="D6" s="16">
        <f t="shared" si="2"/>
        <v>69.63999999999999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277.45</v>
      </c>
      <c r="C7" s="43">
        <f>Soyb!B18</f>
        <v>179.76</v>
      </c>
      <c r="D7" s="16">
        <f t="shared" si="2"/>
        <v>97.69</v>
      </c>
      <c r="E7" s="18">
        <v>600</v>
      </c>
      <c r="F7" s="19">
        <f t="shared" si="0"/>
        <v>166470</v>
      </c>
      <c r="G7" s="19">
        <f t="shared" si="1"/>
        <v>107856</v>
      </c>
      <c r="H7" s="30">
        <f t="shared" si="3"/>
        <v>58614</v>
      </c>
    </row>
    <row r="8" spans="1:8" ht="12.75">
      <c r="A8" s="53" t="s">
        <v>83</v>
      </c>
      <c r="B8" s="43">
        <f>Drybean!B4</f>
        <v>402.5</v>
      </c>
      <c r="C8" s="43">
        <f>Drybean!B18</f>
        <v>243.77999999999997</v>
      </c>
      <c r="D8" s="16">
        <f t="shared" si="2"/>
        <v>158.72000000000003</v>
      </c>
      <c r="E8" s="18">
        <v>200</v>
      </c>
      <c r="F8" s="19">
        <f t="shared" si="0"/>
        <v>80500</v>
      </c>
      <c r="G8" s="19">
        <f t="shared" si="1"/>
        <v>48755.99999999999</v>
      </c>
      <c r="H8" s="30">
        <f t="shared" si="3"/>
        <v>31744.000000000007</v>
      </c>
    </row>
    <row r="9" spans="1:8" ht="12.75">
      <c r="A9" s="53" t="s">
        <v>53</v>
      </c>
      <c r="B9" s="43">
        <f>Oil_SF!B4</f>
        <v>239.85999999999999</v>
      </c>
      <c r="C9" s="43">
        <f>Oil_SF!B18</f>
        <v>169.70000000000005</v>
      </c>
      <c r="D9" s="16">
        <f t="shared" si="2"/>
        <v>70.15999999999994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54</v>
      </c>
      <c r="B10" s="43">
        <f>Conf_SF!B4</f>
        <v>276.1</v>
      </c>
      <c r="C10" s="43">
        <f>Conf_SF!B18</f>
        <v>198.74</v>
      </c>
      <c r="D10" s="16">
        <f t="shared" si="2"/>
        <v>77.36000000000001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55</v>
      </c>
      <c r="B11" s="43">
        <f>Canola!B4</f>
        <v>295.68</v>
      </c>
      <c r="C11" s="43">
        <f>Canola!B18</f>
        <v>208.57000000000002</v>
      </c>
      <c r="D11" s="16">
        <f t="shared" si="2"/>
        <v>87.10999999999999</v>
      </c>
      <c r="E11" s="18">
        <v>400</v>
      </c>
      <c r="F11" s="19">
        <f t="shared" si="0"/>
        <v>118272</v>
      </c>
      <c r="G11" s="19">
        <f t="shared" si="1"/>
        <v>83428.00000000001</v>
      </c>
      <c r="H11" s="30">
        <f t="shared" si="3"/>
        <v>34843.999999999985</v>
      </c>
    </row>
    <row r="12" spans="1:8" ht="12.75">
      <c r="A12" s="53" t="s">
        <v>56</v>
      </c>
      <c r="B12" s="43">
        <f>Flax!B4</f>
        <v>266.34</v>
      </c>
      <c r="C12" s="43">
        <f>Flax!B18</f>
        <v>118.35</v>
      </c>
      <c r="D12" s="16">
        <f t="shared" si="2"/>
        <v>147.98999999999998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59</v>
      </c>
      <c r="B13" s="43">
        <f>Peas!B4</f>
        <v>233.1</v>
      </c>
      <c r="C13" s="43">
        <f>Peas!B18</f>
        <v>140.54999999999998</v>
      </c>
      <c r="D13" s="16">
        <f t="shared" si="2"/>
        <v>92.55000000000001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60</v>
      </c>
      <c r="B14" s="43">
        <f>Oats!B4</f>
        <v>185</v>
      </c>
      <c r="C14" s="43">
        <f>Oats!B18</f>
        <v>131.06999999999996</v>
      </c>
      <c r="D14" s="16">
        <f t="shared" si="2"/>
        <v>53.930000000000035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57</v>
      </c>
      <c r="B15" s="43">
        <f>Mustard!B4</f>
        <v>265.5</v>
      </c>
      <c r="C15" s="43">
        <f>Mustard!B18</f>
        <v>131.5</v>
      </c>
      <c r="D15" s="16">
        <f t="shared" si="2"/>
        <v>134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58</v>
      </c>
      <c r="B16" s="43">
        <f>Buckwht!B4</f>
        <v>233.7</v>
      </c>
      <c r="C16" s="43">
        <f>Buckwht!B18</f>
        <v>103.82999999999998</v>
      </c>
      <c r="D16" s="16">
        <f t="shared" si="2"/>
        <v>129.87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61</v>
      </c>
      <c r="B17" s="43">
        <f>Millet!B4</f>
        <v>120</v>
      </c>
      <c r="C17" s="43">
        <f>Millet!B18</f>
        <v>77.68</v>
      </c>
      <c r="D17" s="16">
        <f t="shared" si="2"/>
        <v>42.31999999999999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62</v>
      </c>
      <c r="B18" s="43">
        <f>'Wint.Wht'!B4</f>
        <v>287.03999999999996</v>
      </c>
      <c r="C18" s="43">
        <f>'Wint.Wht'!B18</f>
        <v>185.89000000000001</v>
      </c>
      <c r="D18" s="44">
        <f t="shared" si="2"/>
        <v>101.14999999999995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79</v>
      </c>
      <c r="B19" s="14"/>
      <c r="C19" s="14"/>
      <c r="D19" s="14"/>
      <c r="E19" s="20">
        <f>SUM(E3:E18)</f>
        <v>2200</v>
      </c>
      <c r="F19" s="20">
        <f>SUM(F3:F18)</f>
        <v>659372</v>
      </c>
      <c r="G19" s="20">
        <f>SUM(G3:G18)</f>
        <v>411678</v>
      </c>
      <c r="H19" s="34">
        <f>SUM(H3:H18)</f>
        <v>247694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6" t="s">
        <v>49</v>
      </c>
      <c r="D21" s="86"/>
      <c r="E21" s="86"/>
      <c r="F21" s="4"/>
      <c r="G21" s="4"/>
      <c r="H21" s="4"/>
    </row>
    <row r="22" spans="1:8" ht="12.75">
      <c r="A22" s="67" t="s">
        <v>75</v>
      </c>
      <c r="B22" s="66"/>
      <c r="C22" s="66"/>
      <c r="D22" s="64"/>
      <c r="E22" s="66" t="s">
        <v>76</v>
      </c>
      <c r="F22" s="66"/>
      <c r="G22" s="66"/>
      <c r="H22" s="65"/>
    </row>
    <row r="23" spans="1:8" ht="12.75">
      <c r="A23" s="53" t="s">
        <v>28</v>
      </c>
      <c r="B23" s="4"/>
      <c r="C23" s="19">
        <f>F19</f>
        <v>659372</v>
      </c>
      <c r="D23" s="4"/>
      <c r="E23" s="4" t="s">
        <v>70</v>
      </c>
      <c r="F23" s="4"/>
      <c r="G23" s="19">
        <f>G19</f>
        <v>411678</v>
      </c>
      <c r="H23" s="55"/>
    </row>
    <row r="24" spans="1:8" ht="12.75">
      <c r="A24" s="87" t="s">
        <v>80</v>
      </c>
      <c r="B24" s="85"/>
      <c r="C24" s="18">
        <v>0</v>
      </c>
      <c r="D24" s="59" t="s">
        <v>72</v>
      </c>
      <c r="E24" s="85" t="s">
        <v>120</v>
      </c>
      <c r="F24" s="85"/>
      <c r="G24" s="18">
        <v>47400</v>
      </c>
      <c r="H24" s="60" t="s">
        <v>72</v>
      </c>
    </row>
    <row r="25" spans="1:11" ht="12.75">
      <c r="A25" s="81"/>
      <c r="B25" s="82"/>
      <c r="C25" s="18">
        <v>0</v>
      </c>
      <c r="D25" s="4"/>
      <c r="E25" s="85" t="s">
        <v>69</v>
      </c>
      <c r="F25" s="85"/>
      <c r="G25" s="18">
        <v>124300</v>
      </c>
      <c r="H25" s="57"/>
      <c r="K25" s="61"/>
    </row>
    <row r="26" spans="1:8" ht="12.75">
      <c r="A26" s="81"/>
      <c r="B26" s="82"/>
      <c r="C26" s="18">
        <v>0</v>
      </c>
      <c r="D26" s="4"/>
      <c r="E26" s="85" t="s">
        <v>121</v>
      </c>
      <c r="F26" s="85"/>
      <c r="G26" s="18">
        <v>0</v>
      </c>
      <c r="H26" s="57"/>
    </row>
    <row r="27" spans="1:8" ht="12.75">
      <c r="A27" s="81"/>
      <c r="B27" s="82"/>
      <c r="C27" s="18">
        <v>0</v>
      </c>
      <c r="D27" s="4"/>
      <c r="E27" s="85" t="s">
        <v>71</v>
      </c>
      <c r="F27" s="85"/>
      <c r="G27" s="18">
        <v>0</v>
      </c>
      <c r="H27" s="57"/>
    </row>
    <row r="28" spans="1:8" ht="12.75">
      <c r="A28" s="81"/>
      <c r="B28" s="82"/>
      <c r="C28" s="18">
        <v>0</v>
      </c>
      <c r="D28" s="4"/>
      <c r="E28" s="82" t="s">
        <v>159</v>
      </c>
      <c r="F28" s="82"/>
      <c r="G28" s="18">
        <v>0</v>
      </c>
      <c r="H28" s="57"/>
    </row>
    <row r="29" spans="1:8" ht="12.75">
      <c r="A29" s="81"/>
      <c r="B29" s="82"/>
      <c r="C29" s="18">
        <v>0</v>
      </c>
      <c r="D29" s="4"/>
      <c r="E29" s="82"/>
      <c r="F29" s="82"/>
      <c r="G29" s="18">
        <v>0</v>
      </c>
      <c r="H29" s="57"/>
    </row>
    <row r="30" spans="1:8" ht="12.75">
      <c r="A30" s="81" t="s">
        <v>82</v>
      </c>
      <c r="B30" s="82"/>
      <c r="C30" s="22">
        <v>0</v>
      </c>
      <c r="D30" s="56"/>
      <c r="E30" s="82" t="s">
        <v>81</v>
      </c>
      <c r="F30" s="82"/>
      <c r="G30" s="22">
        <v>13700</v>
      </c>
      <c r="H30" s="57"/>
    </row>
    <row r="31" spans="1:8" ht="12.75">
      <c r="A31" s="53" t="s">
        <v>68</v>
      </c>
      <c r="B31" s="4"/>
      <c r="C31" s="19">
        <f>SUM(C23:C30)</f>
        <v>659372</v>
      </c>
      <c r="D31" s="4"/>
      <c r="E31" s="4" t="s">
        <v>68</v>
      </c>
      <c r="F31" s="4"/>
      <c r="G31" s="19">
        <f>SUM(G23:G30)</f>
        <v>597078</v>
      </c>
      <c r="H31" s="55"/>
    </row>
    <row r="32" spans="1:8" ht="12.75">
      <c r="A32" s="58" t="s">
        <v>122</v>
      </c>
      <c r="B32" s="3"/>
      <c r="C32" s="3"/>
      <c r="D32" s="3"/>
      <c r="E32" s="3"/>
      <c r="F32" s="3"/>
      <c r="G32" s="62">
        <f>C31-G31</f>
        <v>62294</v>
      </c>
      <c r="H32" s="54"/>
    </row>
    <row r="33" ht="12.75">
      <c r="G33" s="6"/>
    </row>
    <row r="34" spans="1:8" ht="12.75">
      <c r="A34" s="47" t="s">
        <v>142</v>
      </c>
      <c r="B34" s="83"/>
      <c r="C34" s="83"/>
      <c r="D34" s="83"/>
      <c r="E34" s="83"/>
      <c r="F34" s="63" t="s">
        <v>132</v>
      </c>
      <c r="G34" s="84"/>
      <c r="H34" s="84"/>
    </row>
    <row r="35" spans="3:6" ht="12.75">
      <c r="C35" s="45"/>
      <c r="D35" s="45"/>
      <c r="E35" s="45"/>
      <c r="F35" s="45"/>
    </row>
    <row r="36" spans="1:12" ht="12.75">
      <c r="A36" t="s">
        <v>30</v>
      </c>
      <c r="B36" s="80" t="s">
        <v>133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123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4" t="s">
        <v>50</v>
      </c>
      <c r="B42" s="28">
        <f>$E3*HRSW!$B7</f>
        <v>11550</v>
      </c>
      <c r="C42" s="28">
        <f>$E3*HRSW!$B8</f>
        <v>13200</v>
      </c>
      <c r="D42" s="28">
        <f>$E3*HRSW!$B9</f>
        <v>3300</v>
      </c>
      <c r="E42" s="28">
        <f>$E3*HRSW!$B10</f>
        <v>0</v>
      </c>
      <c r="F42" s="28">
        <f>$E3*HRSW!$B11</f>
        <v>44088</v>
      </c>
      <c r="G42" s="28">
        <f>$E3*HRSW!$B12</f>
        <v>9600</v>
      </c>
      <c r="H42" s="28">
        <f>$E3*HRSW!$B13</f>
        <v>9743.999999999998</v>
      </c>
      <c r="I42" s="28">
        <f>$E3*HRSW!$B14</f>
        <v>11040</v>
      </c>
      <c r="J42" s="28">
        <f>$E3*HRSW!$B15</f>
        <v>0</v>
      </c>
      <c r="K42" s="28">
        <f>$E3*HRSW!$B16</f>
        <v>900</v>
      </c>
      <c r="L42" s="29">
        <f>$E3*HRSW!$B17</f>
        <v>2196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7200</v>
      </c>
      <c r="C44" s="19">
        <f>$E5*Barley!$B8</f>
        <v>7680</v>
      </c>
      <c r="D44" s="19">
        <f>$E5*Barley!$B9</f>
        <v>2200</v>
      </c>
      <c r="E44" s="19">
        <f>$E5*Barley!$B10</f>
        <v>0</v>
      </c>
      <c r="F44" s="19">
        <f>$E5*Barley!$B11</f>
        <v>25572</v>
      </c>
      <c r="G44" s="19">
        <f>$E5*Barley!$B12</f>
        <v>5880</v>
      </c>
      <c r="H44" s="19">
        <f>$E5*Barley!$B13</f>
        <v>7516</v>
      </c>
      <c r="I44" s="19">
        <f>$E5*Barley!$B14</f>
        <v>8000</v>
      </c>
      <c r="J44" s="19">
        <f>$E5*Barley!$B15</f>
        <v>0</v>
      </c>
      <c r="K44" s="19">
        <f>$E5*Barley!$B16</f>
        <v>600</v>
      </c>
      <c r="L44" s="30">
        <f>$E5*Barley!$B17</f>
        <v>1372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41550</v>
      </c>
      <c r="C46" s="19">
        <f>$E7*Soyb!$B8</f>
        <v>12000</v>
      </c>
      <c r="D46" s="19">
        <f>$E7*Soyb!$B9</f>
        <v>0</v>
      </c>
      <c r="E46" s="19">
        <f>$E7*Soyb!$B10</f>
        <v>4200</v>
      </c>
      <c r="F46" s="19">
        <f>$E7*Soyb!$B11</f>
        <v>7728.000000000001</v>
      </c>
      <c r="G46" s="19">
        <f>$E7*Soyb!$B12</f>
        <v>15360</v>
      </c>
      <c r="H46" s="19">
        <f>$E7*Soyb!$B13</f>
        <v>9966</v>
      </c>
      <c r="I46" s="19">
        <f>$E7*Soyb!$B14</f>
        <v>11958</v>
      </c>
      <c r="J46" s="19">
        <f>$E7*Soyb!$B15</f>
        <v>0</v>
      </c>
      <c r="K46" s="19">
        <f>$E7*Soyb!$B16</f>
        <v>2850</v>
      </c>
      <c r="L46" s="30">
        <f>$E7*Soyb!$B17</f>
        <v>2244</v>
      </c>
    </row>
    <row r="47" spans="1:12" ht="12.75">
      <c r="A47" s="4" t="s">
        <v>83</v>
      </c>
      <c r="B47" s="19">
        <f>$E8*Drybean!$B7</f>
        <v>8800</v>
      </c>
      <c r="C47" s="19">
        <f>$E8*Drybean!$B8</f>
        <v>9160</v>
      </c>
      <c r="D47" s="19">
        <f>$E8*Drybean!$B9</f>
        <v>4000</v>
      </c>
      <c r="E47" s="19">
        <f>$E8*Drybean!$B10</f>
        <v>0</v>
      </c>
      <c r="F47" s="19">
        <f>$E8*Drybean!$B11</f>
        <v>9360</v>
      </c>
      <c r="G47" s="19">
        <f>$E8*Drybean!$B12</f>
        <v>5600</v>
      </c>
      <c r="H47" s="19">
        <f>$E8*Drybean!$B13</f>
        <v>3720.0000000000005</v>
      </c>
      <c r="I47" s="19">
        <f>$E8*Drybean!$B14</f>
        <v>4552</v>
      </c>
      <c r="J47" s="19">
        <f>$E8*Drybean!$B15</f>
        <v>0</v>
      </c>
      <c r="K47" s="19">
        <f>$E8*Drybean!$B16</f>
        <v>2550</v>
      </c>
      <c r="L47" s="30">
        <f>$E8*Drybean!$B17</f>
        <v>1014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20500</v>
      </c>
      <c r="C50" s="19">
        <f>$E11*Canola!$B8</f>
        <v>8280</v>
      </c>
      <c r="D50" s="19">
        <f>$E11*Canola!$B9</f>
        <v>0</v>
      </c>
      <c r="E50" s="19">
        <f>$E11*Canola!$B10</f>
        <v>0</v>
      </c>
      <c r="F50" s="19">
        <f>$E11*Canola!$B11</f>
        <v>33644</v>
      </c>
      <c r="G50" s="19">
        <f>$E11*Canola!$B12</f>
        <v>5920</v>
      </c>
      <c r="H50" s="19">
        <f>$E11*Canola!$B13</f>
        <v>5752</v>
      </c>
      <c r="I50" s="19">
        <f>$E11*Canola!$B14</f>
        <v>6995.999999999999</v>
      </c>
      <c r="J50" s="19">
        <f>$E11*Canola!$B15</f>
        <v>0</v>
      </c>
      <c r="K50" s="19">
        <f>$E11*Canola!$B16</f>
        <v>600</v>
      </c>
      <c r="L50" s="30">
        <f>$E11*Canola!$B17</f>
        <v>1736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79</v>
      </c>
      <c r="B58" s="20">
        <f aca="true" t="shared" si="4" ref="B58:L58">SUM(B42:B57)</f>
        <v>89600</v>
      </c>
      <c r="C58" s="20">
        <f t="shared" si="4"/>
        <v>50320</v>
      </c>
      <c r="D58" s="20">
        <f t="shared" si="4"/>
        <v>9500</v>
      </c>
      <c r="E58" s="20">
        <f t="shared" si="4"/>
        <v>4200</v>
      </c>
      <c r="F58" s="20">
        <f t="shared" si="4"/>
        <v>120392</v>
      </c>
      <c r="G58" s="20">
        <f t="shared" si="4"/>
        <v>42360</v>
      </c>
      <c r="H58" s="20">
        <f t="shared" si="4"/>
        <v>36698</v>
      </c>
      <c r="I58" s="20">
        <f t="shared" si="4"/>
        <v>42546</v>
      </c>
      <c r="J58" s="20">
        <f t="shared" si="4"/>
        <v>0</v>
      </c>
      <c r="K58" s="20">
        <f t="shared" si="4"/>
        <v>7500</v>
      </c>
      <c r="L58" s="34">
        <f t="shared" si="4"/>
        <v>8562</v>
      </c>
    </row>
    <row r="59" spans="1:12" ht="12.75">
      <c r="A59" s="33" t="s">
        <v>96</v>
      </c>
      <c r="B59" s="20"/>
      <c r="C59" s="34"/>
      <c r="D59" s="35">
        <f>SUM(B58:L58)</f>
        <v>411678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47</v>
      </c>
      <c r="C2" s="71"/>
    </row>
    <row r="3" spans="1:3" ht="12.75">
      <c r="A3" t="s">
        <v>148</v>
      </c>
      <c r="B3" s="10">
        <v>6.03</v>
      </c>
      <c r="C3" s="71"/>
    </row>
    <row r="4" spans="1:3" ht="12.75">
      <c r="A4" t="s">
        <v>28</v>
      </c>
      <c r="B4">
        <f>B2*B3</f>
        <v>283.41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19.25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5.5</v>
      </c>
      <c r="C9" s="71" t="s">
        <v>134</v>
      </c>
    </row>
    <row r="10" spans="1:3" ht="12.75">
      <c r="A10" s="1" t="s">
        <v>10</v>
      </c>
      <c r="B10" s="11">
        <v>0</v>
      </c>
      <c r="C10" s="71" t="s">
        <v>149</v>
      </c>
    </row>
    <row r="11" spans="1:3" ht="12.75">
      <c r="A11" s="1" t="s">
        <v>12</v>
      </c>
      <c r="B11" s="11">
        <v>73.48</v>
      </c>
      <c r="C11" s="71"/>
    </row>
    <row r="12" spans="1:3" ht="12.75">
      <c r="A12" s="1" t="s">
        <v>11</v>
      </c>
      <c r="B12" s="11">
        <v>16</v>
      </c>
      <c r="C12" s="71"/>
    </row>
    <row r="13" spans="1:3" ht="12.75">
      <c r="A13" s="1" t="s">
        <v>13</v>
      </c>
      <c r="B13" s="11">
        <v>16.24</v>
      </c>
      <c r="C13" s="71"/>
    </row>
    <row r="14" spans="1:3" ht="12.75">
      <c r="A14" s="1" t="s">
        <v>14</v>
      </c>
      <c r="B14" s="11">
        <v>18.4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3.66</v>
      </c>
      <c r="C17" s="71"/>
    </row>
    <row r="18" spans="1:3" ht="12.75">
      <c r="A18" t="s">
        <v>2</v>
      </c>
      <c r="B18" s="2">
        <f>SUM(B7:B17)</f>
        <v>176.03000000000003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7.29</v>
      </c>
      <c r="C21" s="71"/>
    </row>
    <row r="22" spans="1:3" ht="12.75">
      <c r="A22" s="1" t="s">
        <v>19</v>
      </c>
      <c r="B22" s="7">
        <v>21.26</v>
      </c>
      <c r="C22" s="71"/>
    </row>
    <row r="23" spans="1:3" ht="12.75">
      <c r="A23" s="1" t="s">
        <v>20</v>
      </c>
      <c r="B23" s="7">
        <v>12.25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97.3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273.33000000000004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10.079999999999984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3.745319148936171</v>
      </c>
      <c r="C32" s="71"/>
    </row>
    <row r="33" spans="1:3" ht="12.75">
      <c r="A33" t="s">
        <v>23</v>
      </c>
      <c r="B33" s="2">
        <f>B25/B2</f>
        <v>2.070212765957447</v>
      </c>
      <c r="C33" s="71"/>
    </row>
    <row r="34" spans="1:3" ht="12.75">
      <c r="A34" t="s">
        <v>27</v>
      </c>
      <c r="B34" s="2">
        <f>B27/B2</f>
        <v>5.815531914893618</v>
      </c>
      <c r="C34" s="71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2" t="s">
        <v>30</v>
      </c>
    </row>
    <row r="2" spans="1:3" ht="12.75">
      <c r="A2" t="s">
        <v>29</v>
      </c>
      <c r="B2" s="9">
        <v>42</v>
      </c>
      <c r="C2" s="71"/>
    </row>
    <row r="3" spans="1:3" ht="12.75">
      <c r="A3" t="s">
        <v>148</v>
      </c>
      <c r="B3" s="10">
        <v>7.02</v>
      </c>
      <c r="C3" s="71" t="s">
        <v>124</v>
      </c>
    </row>
    <row r="4" spans="1:3" ht="12.75">
      <c r="A4" t="s">
        <v>28</v>
      </c>
      <c r="B4">
        <f>B2*B3</f>
        <v>294.84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37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5.5</v>
      </c>
      <c r="C9" s="71" t="s">
        <v>134</v>
      </c>
    </row>
    <row r="10" spans="1:3" ht="12.75">
      <c r="A10" s="1" t="s">
        <v>10</v>
      </c>
      <c r="B10" s="11">
        <v>0</v>
      </c>
      <c r="C10" s="71" t="s">
        <v>149</v>
      </c>
    </row>
    <row r="11" spans="1:3" ht="12.75">
      <c r="A11" s="1" t="s">
        <v>12</v>
      </c>
      <c r="B11" s="11">
        <v>64.05</v>
      </c>
      <c r="C11" s="71"/>
    </row>
    <row r="12" spans="1:3" ht="12.75">
      <c r="A12" s="1" t="s">
        <v>11</v>
      </c>
      <c r="B12" s="11">
        <v>18</v>
      </c>
      <c r="C12" s="71"/>
    </row>
    <row r="13" spans="1:3" ht="12.75">
      <c r="A13" s="1" t="s">
        <v>13</v>
      </c>
      <c r="B13" s="11">
        <v>15.93</v>
      </c>
      <c r="C13" s="71"/>
    </row>
    <row r="14" spans="1:3" ht="12.75">
      <c r="A14" s="1" t="s">
        <v>14</v>
      </c>
      <c r="B14" s="11">
        <v>18.26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3.87</v>
      </c>
      <c r="C17" s="71"/>
    </row>
    <row r="18" spans="1:3" ht="12.75">
      <c r="A18" t="s">
        <v>2</v>
      </c>
      <c r="B18" s="2">
        <f>SUM(B7:B17)</f>
        <v>186.11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</v>
      </c>
      <c r="C21" s="71"/>
    </row>
    <row r="22" spans="1:3" ht="12.75">
      <c r="A22" s="1" t="s">
        <v>19</v>
      </c>
      <c r="B22" s="7">
        <v>21.02</v>
      </c>
      <c r="C22" s="71"/>
    </row>
    <row r="23" spans="1:3" ht="12.75">
      <c r="A23" s="1" t="s">
        <v>20</v>
      </c>
      <c r="B23" s="7">
        <v>12.12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96.84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282.95000000000005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11.88999999999993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4.431190476190476</v>
      </c>
      <c r="C32" s="71"/>
    </row>
    <row r="33" spans="1:3" ht="12.75">
      <c r="A33" t="s">
        <v>23</v>
      </c>
      <c r="B33" s="2">
        <f>B25/B2</f>
        <v>2.3057142857142856</v>
      </c>
      <c r="C33" s="71"/>
    </row>
    <row r="34" spans="1:3" ht="12.75">
      <c r="A34" t="s">
        <v>27</v>
      </c>
      <c r="B34" s="2">
        <f>B27/B2</f>
        <v>6.736904761904763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67</v>
      </c>
      <c r="C2" s="71"/>
    </row>
    <row r="3" spans="1:3" ht="12.75">
      <c r="A3" t="s">
        <v>148</v>
      </c>
      <c r="B3" s="10">
        <v>4.63</v>
      </c>
      <c r="C3" s="71" t="s">
        <v>160</v>
      </c>
    </row>
    <row r="4" spans="1:3" ht="12.75">
      <c r="A4" t="s">
        <v>28</v>
      </c>
      <c r="B4" s="2">
        <f>B2*B3</f>
        <v>310.21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18</v>
      </c>
      <c r="C7" s="71"/>
    </row>
    <row r="8" spans="1:3" ht="12.75">
      <c r="A8" s="1" t="s">
        <v>9</v>
      </c>
      <c r="B8" s="11">
        <v>19.2</v>
      </c>
      <c r="C8" s="71"/>
    </row>
    <row r="9" spans="1:3" ht="12.75">
      <c r="A9" s="1" t="s">
        <v>24</v>
      </c>
      <c r="B9" s="11">
        <v>5.5</v>
      </c>
      <c r="C9" s="71" t="s">
        <v>134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63.93</v>
      </c>
      <c r="C11" s="71"/>
    </row>
    <row r="12" spans="1:3" ht="12.75">
      <c r="A12" s="1" t="s">
        <v>11</v>
      </c>
      <c r="B12" s="11">
        <v>14.7</v>
      </c>
      <c r="C12" s="71"/>
    </row>
    <row r="13" spans="1:3" ht="12.75">
      <c r="A13" s="1" t="s">
        <v>13</v>
      </c>
      <c r="B13" s="11">
        <v>18.79</v>
      </c>
      <c r="C13" s="71"/>
    </row>
    <row r="14" spans="1:3" ht="12.75">
      <c r="A14" s="1" t="s">
        <v>14</v>
      </c>
      <c r="B14" s="11">
        <v>20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3.43</v>
      </c>
      <c r="C17" s="71"/>
    </row>
    <row r="18" spans="1:3" ht="12.75">
      <c r="A18" t="s">
        <v>2</v>
      </c>
      <c r="B18" s="2">
        <f>SUM(B7:B17)</f>
        <v>165.05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8.06</v>
      </c>
      <c r="C21" s="71"/>
    </row>
    <row r="22" spans="1:3" ht="12.75">
      <c r="A22" s="1" t="s">
        <v>19</v>
      </c>
      <c r="B22" s="7">
        <v>23.84</v>
      </c>
      <c r="C22" s="71"/>
    </row>
    <row r="23" spans="1:3" ht="12.75">
      <c r="A23" s="1" t="s">
        <v>20</v>
      </c>
      <c r="B23" s="7">
        <v>14.15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102.55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267.6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42.60999999999996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2.4634328358208957</v>
      </c>
      <c r="C32" s="71"/>
    </row>
    <row r="33" spans="1:3" ht="12.75">
      <c r="A33" t="s">
        <v>23</v>
      </c>
      <c r="B33" s="2">
        <f>B25/B2</f>
        <v>1.5305970149253731</v>
      </c>
      <c r="C33" s="71"/>
    </row>
    <row r="34" spans="1:3" ht="12.75">
      <c r="A34" t="s">
        <v>27</v>
      </c>
      <c r="B34" s="2">
        <f>B27/B2</f>
        <v>3.994029850746269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109</v>
      </c>
      <c r="C2" s="71"/>
    </row>
    <row r="3" spans="1:3" ht="12.75">
      <c r="A3" t="s">
        <v>148</v>
      </c>
      <c r="B3" s="12">
        <v>3.5</v>
      </c>
      <c r="C3" s="71"/>
    </row>
    <row r="4" spans="1:3" ht="12.75">
      <c r="A4" t="s">
        <v>28</v>
      </c>
      <c r="B4" s="2">
        <f>B2*B3</f>
        <v>381.5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82.35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90.84</v>
      </c>
      <c r="C11" s="71"/>
    </row>
    <row r="12" spans="1:3" ht="12.75">
      <c r="A12" s="1" t="s">
        <v>11</v>
      </c>
      <c r="B12" s="11">
        <v>39</v>
      </c>
      <c r="C12" s="71"/>
    </row>
    <row r="13" spans="1:3" ht="12.75">
      <c r="A13" s="1" t="s">
        <v>13</v>
      </c>
      <c r="B13" s="11">
        <v>23.75</v>
      </c>
      <c r="C13" s="71"/>
    </row>
    <row r="14" spans="1:3" ht="12.75">
      <c r="A14" s="1" t="s">
        <v>14</v>
      </c>
      <c r="B14" s="11">
        <v>24.04</v>
      </c>
      <c r="C14" s="71"/>
    </row>
    <row r="15" spans="1:3" ht="12.75">
      <c r="A15" s="1" t="s">
        <v>15</v>
      </c>
      <c r="B15" s="11">
        <v>22.89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6.49</v>
      </c>
      <c r="C17" s="71"/>
    </row>
    <row r="18" spans="1:3" ht="12.75">
      <c r="A18" t="s">
        <v>2</v>
      </c>
      <c r="B18" s="2">
        <f>SUM(B7:B17)</f>
        <v>311.86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9.96</v>
      </c>
      <c r="C21" s="71"/>
    </row>
    <row r="22" spans="1:3" ht="12.75">
      <c r="A22" s="1" t="s">
        <v>19</v>
      </c>
      <c r="B22" s="7">
        <v>33.57</v>
      </c>
      <c r="C22" s="71"/>
    </row>
    <row r="23" spans="1:3" ht="12.75">
      <c r="A23" s="1" t="s">
        <v>20</v>
      </c>
      <c r="B23" s="7">
        <v>19.32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119.35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431.21000000000004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-49.710000000000036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2.8611009174311928</v>
      </c>
      <c r="C32" s="71"/>
    </row>
    <row r="33" spans="1:3" ht="12.75">
      <c r="A33" t="s">
        <v>23</v>
      </c>
      <c r="B33" s="2">
        <f>B25/B2</f>
        <v>1.094954128440367</v>
      </c>
      <c r="C33" s="71"/>
    </row>
    <row r="34" spans="1:3" ht="12.75">
      <c r="A34" t="s">
        <v>27</v>
      </c>
      <c r="B34" s="2">
        <f>B27/B2</f>
        <v>3.95605504587156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31</v>
      </c>
      <c r="C2" s="71"/>
    </row>
    <row r="3" spans="1:3" ht="12.75">
      <c r="A3" t="s">
        <v>148</v>
      </c>
      <c r="B3" s="10">
        <v>8.95</v>
      </c>
      <c r="C3" s="71"/>
    </row>
    <row r="4" spans="1:3" ht="12.75">
      <c r="A4" t="s">
        <v>28</v>
      </c>
      <c r="B4">
        <f>B2*B3</f>
        <v>277.45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69.25</v>
      </c>
      <c r="C7" s="71" t="s">
        <v>154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135</v>
      </c>
    </row>
    <row r="11" spans="1:3" ht="12.75">
      <c r="A11" s="1" t="s">
        <v>12</v>
      </c>
      <c r="B11" s="11">
        <v>12.88</v>
      </c>
      <c r="C11" s="71"/>
    </row>
    <row r="12" spans="1:3" ht="12.75">
      <c r="A12" s="1" t="s">
        <v>11</v>
      </c>
      <c r="B12" s="11">
        <v>25.6</v>
      </c>
      <c r="C12" s="71"/>
    </row>
    <row r="13" spans="1:3" ht="12.75">
      <c r="A13" s="1" t="s">
        <v>13</v>
      </c>
      <c r="B13" s="11">
        <v>16.61</v>
      </c>
      <c r="C13" s="71"/>
    </row>
    <row r="14" spans="1:3" ht="12.75">
      <c r="A14" s="1" t="s">
        <v>14</v>
      </c>
      <c r="B14" s="11">
        <v>19.93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3.74</v>
      </c>
      <c r="C17" s="71"/>
    </row>
    <row r="18" spans="1:3" ht="12.75">
      <c r="A18" t="s">
        <v>2</v>
      </c>
      <c r="B18" s="2">
        <f>SUM(B7:B17)</f>
        <v>179.76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7.52</v>
      </c>
      <c r="C21" s="71"/>
    </row>
    <row r="22" spans="1:3" ht="12.75">
      <c r="A22" s="1" t="s">
        <v>19</v>
      </c>
      <c r="B22" s="7">
        <v>23.06</v>
      </c>
      <c r="C22" s="71"/>
    </row>
    <row r="23" spans="1:3" ht="12.75">
      <c r="A23" s="1" t="s">
        <v>20</v>
      </c>
      <c r="B23" s="7">
        <v>13.54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100.62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280.38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-2.930000000000007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5.798709677419355</v>
      </c>
      <c r="C32" s="71"/>
    </row>
    <row r="33" spans="1:3" ht="12.75">
      <c r="A33" t="s">
        <v>23</v>
      </c>
      <c r="B33" s="2">
        <f>B25/B2</f>
        <v>3.2458064516129035</v>
      </c>
      <c r="C33" s="71"/>
    </row>
    <row r="34" spans="1:3" ht="12.75">
      <c r="A34" t="s">
        <v>27</v>
      </c>
      <c r="B34" s="2">
        <f>B27/B2</f>
        <v>9.044516129032258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1610</v>
      </c>
      <c r="C2" s="71"/>
    </row>
    <row r="3" spans="1:3" ht="12.75">
      <c r="A3" t="s">
        <v>148</v>
      </c>
      <c r="B3" s="10">
        <v>0.25</v>
      </c>
      <c r="C3" s="71"/>
    </row>
    <row r="4" spans="1:3" ht="12.75">
      <c r="A4" t="s">
        <v>28</v>
      </c>
      <c r="B4" s="2">
        <f>B2*B3</f>
        <v>402.5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45.8</v>
      </c>
      <c r="C8" s="71" t="s">
        <v>136</v>
      </c>
    </row>
    <row r="9" spans="1:3" ht="12.75">
      <c r="A9" s="1" t="s">
        <v>24</v>
      </c>
      <c r="B9" s="11">
        <v>20</v>
      </c>
      <c r="C9" s="71" t="s">
        <v>137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46.8</v>
      </c>
      <c r="C11" s="71"/>
    </row>
    <row r="12" spans="1:3" ht="12.75">
      <c r="A12" s="1" t="s">
        <v>11</v>
      </c>
      <c r="B12" s="11">
        <v>28</v>
      </c>
      <c r="C12" s="71"/>
    </row>
    <row r="13" spans="1:3" ht="12.75">
      <c r="A13" s="1" t="s">
        <v>13</v>
      </c>
      <c r="B13" s="11">
        <v>18.6</v>
      </c>
      <c r="C13" s="71"/>
    </row>
    <row r="14" spans="1:3" ht="12.75">
      <c r="A14" s="1" t="s">
        <v>14</v>
      </c>
      <c r="B14" s="11">
        <v>22.76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5.07</v>
      </c>
      <c r="C17" s="71"/>
    </row>
    <row r="18" spans="1:3" ht="12.75">
      <c r="A18" t="s">
        <v>2</v>
      </c>
      <c r="B18" s="2">
        <f>SUM(B7:B17)</f>
        <v>243.77999999999997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8.23</v>
      </c>
      <c r="C21" s="71"/>
    </row>
    <row r="22" spans="1:3" ht="12.75">
      <c r="A22" s="1" t="s">
        <v>19</v>
      </c>
      <c r="B22" s="7">
        <v>27.78</v>
      </c>
      <c r="C22" s="71"/>
    </row>
    <row r="23" spans="1:3" ht="12.75">
      <c r="A23" s="1" t="s">
        <v>20</v>
      </c>
      <c r="B23" s="7">
        <v>16.05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108.56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352.34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50.160000000000025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0.15141614906832296</v>
      </c>
      <c r="C32" s="71"/>
    </row>
    <row r="33" spans="1:3" ht="12.75">
      <c r="A33" t="s">
        <v>23</v>
      </c>
      <c r="B33" s="13">
        <f>B25/B2</f>
        <v>0.06742857142857143</v>
      </c>
      <c r="C33" s="71"/>
    </row>
    <row r="34" spans="1:3" ht="12.75">
      <c r="A34" t="s">
        <v>27</v>
      </c>
      <c r="B34" s="13">
        <f>B27/B2</f>
        <v>0.2188447204968944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3" t="s">
        <v>30</v>
      </c>
    </row>
    <row r="2" spans="1:3" ht="12.75">
      <c r="A2" t="s">
        <v>29</v>
      </c>
      <c r="B2" s="9">
        <v>1340</v>
      </c>
      <c r="C2" s="71"/>
    </row>
    <row r="3" spans="1:3" ht="12.75">
      <c r="A3" t="s">
        <v>148</v>
      </c>
      <c r="B3" s="10">
        <v>0.179</v>
      </c>
      <c r="C3" s="71"/>
    </row>
    <row r="4" spans="1:3" ht="12.75">
      <c r="A4" t="s">
        <v>28</v>
      </c>
      <c r="B4">
        <f>B2*B3</f>
        <v>239.85999999999999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</v>
      </c>
      <c r="C7" s="74" t="s">
        <v>143</v>
      </c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0</v>
      </c>
      <c r="C9" s="71" t="s">
        <v>150</v>
      </c>
    </row>
    <row r="10" spans="1:3" ht="12.75">
      <c r="A10" s="1" t="s">
        <v>10</v>
      </c>
      <c r="B10" s="11">
        <v>7</v>
      </c>
      <c r="C10" s="71" t="s">
        <v>138</v>
      </c>
    </row>
    <row r="11" spans="1:3" ht="12.75">
      <c r="A11" s="1" t="s">
        <v>12</v>
      </c>
      <c r="B11" s="11">
        <v>35.94</v>
      </c>
      <c r="C11" s="71"/>
    </row>
    <row r="12" spans="1:3" ht="12.75">
      <c r="A12" s="1" t="s">
        <v>11</v>
      </c>
      <c r="B12" s="11">
        <v>13.4</v>
      </c>
      <c r="C12" s="71"/>
    </row>
    <row r="13" spans="1:3" ht="12.75">
      <c r="A13" s="1" t="s">
        <v>13</v>
      </c>
      <c r="B13" s="11">
        <v>17.14</v>
      </c>
      <c r="C13" s="71"/>
    </row>
    <row r="14" spans="1:3" ht="12.75">
      <c r="A14" s="1" t="s">
        <v>14</v>
      </c>
      <c r="B14" s="11">
        <v>19.17</v>
      </c>
      <c r="C14" s="71"/>
    </row>
    <row r="15" spans="1:3" ht="12.75">
      <c r="A15" s="1" t="s">
        <v>15</v>
      </c>
      <c r="B15" s="11">
        <v>4.02</v>
      </c>
      <c r="C15" s="71"/>
    </row>
    <row r="16" spans="1:3" ht="12.75">
      <c r="A16" s="1" t="s">
        <v>16</v>
      </c>
      <c r="B16" s="11">
        <v>9.5</v>
      </c>
      <c r="C16" s="71" t="s">
        <v>144</v>
      </c>
    </row>
    <row r="17" spans="1:3" ht="12.75">
      <c r="A17" s="1" t="s">
        <v>17</v>
      </c>
      <c r="B17" s="12">
        <v>3.53</v>
      </c>
      <c r="C17" s="71"/>
    </row>
    <row r="18" spans="1:3" ht="12.75">
      <c r="A18" t="s">
        <v>2</v>
      </c>
      <c r="B18" s="2">
        <f>SUM(B7:B17)</f>
        <v>169.70000000000005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7.88</v>
      </c>
      <c r="C21" s="71"/>
    </row>
    <row r="22" spans="1:3" ht="12.75">
      <c r="A22" s="1" t="s">
        <v>19</v>
      </c>
      <c r="B22" s="7">
        <v>23.53</v>
      </c>
      <c r="C22" s="71"/>
    </row>
    <row r="23" spans="1:3" ht="12.75">
      <c r="A23" s="1" t="s">
        <v>20</v>
      </c>
      <c r="B23" s="7">
        <v>14.39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272.00000000000006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-32.14000000000007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0.12664179104477616</v>
      </c>
      <c r="C32" s="71"/>
    </row>
    <row r="33" spans="1:3" ht="12.75">
      <c r="A33" t="s">
        <v>23</v>
      </c>
      <c r="B33" s="13">
        <f>B25/B2</f>
        <v>0.07634328358208956</v>
      </c>
      <c r="C33" s="71"/>
    </row>
    <row r="34" spans="1:3" ht="12.75">
      <c r="A34" t="s">
        <v>27</v>
      </c>
      <c r="B34" s="13">
        <f>B27/B2</f>
        <v>0.2029850746268657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2009-12-11T22:13:50Z</cp:lastPrinted>
  <dcterms:created xsi:type="dcterms:W3CDTF">2005-01-10T15:34:54Z</dcterms:created>
  <dcterms:modified xsi:type="dcterms:W3CDTF">2014-12-17T03:29:29Z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