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<sst xmlns="http://schemas.openxmlformats.org/spreadsheetml/2006/main" count="662" uniqueCount="141">
  <si>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</si>
  <si>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</si>
  <si>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</si>
  <si>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</si>
  <si>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</si>
  <si>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</si>
  <si>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</si>
  <si>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</si>
  <si>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</si>
  <si>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</si>
  <si>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</si>
  <si>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</si>
  <si>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</si>
  <si>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</si>
  <si>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</si>
  <si>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</si>
  <si>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</si>
  <si>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</si>
  <si>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</si>
  <si>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</si>
  <si>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</si>
  <si>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</si>
  <si>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</si>
  <si>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</si>
  <si>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</si>
  <si>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</si>
  <si>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</si>
  <si>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</si>
  <si>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</si>
  <si>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</si>
  <si>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</si>
  <si>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</si>
  <si>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</si>
  <si>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</si>
  <si>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</si>
  <si>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</si>
  <si>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</si>
  <si>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</si>
  <si>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</si>
  <si>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</si>
  <si>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</si>
  <si>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</si>
  <si>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</si>
  <si>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</si>
  <si>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</si>
  <si>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</si>
  <si>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</si>
  <si>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</si>
  <si>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</si>
  <si>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</si>
  <si>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</si>
  <si>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</si>
  <si>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</si>
  <si>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</si>
  <si>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</si>
  <si>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</si>
  <si>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</si>
  <si>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</si>
  <si>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</si>
  <si>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</si>
  <si>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</si>
  <si>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</si>
  <si>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</si>
  <si>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</si>
  <si>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</si>
  <si>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</si>
  <si>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</si>
  <si>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</si>
  <si>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</si>
  <si>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</si>
  <si>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</si>
  <si>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</si>
  <si>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</si>
  <si>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</si>
  <si>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</si>
  <si>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</si>
  <si>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</si>
  <si>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</si>
  <si>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</si>
  <si>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</si>
  <si>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</si>
  <si>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</si>
  <si>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</si>
  <si>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</si>
  <si>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</si>
  <si>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</si>
  <si>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</si>
  <si>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</si>
  <si>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</si>
  <si>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</si>
  <si>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</si>
  <si>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</si>
  <si>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</si>
  <si>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</si>
  <si>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</si>
  <si>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</si>
  <si>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</si>
  <si>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</si>
  <si>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</si>
  <si>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</si>
  <si>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</si>
  <si>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</si>
  <si>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</si>
  <si>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</si>
  <si>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</si>
  <si>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</si>
  <si>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</si>
  <si>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</si>
  <si>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</si>
  <si>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</si>
  <si>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</si>
  <si>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</si>
  <si>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</si>
  <si>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</si>
  <si>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</si>
  <si>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</si>
  <si>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</si>
  <si>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</si>
  <si>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</si>
  <si>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</si>
  <si>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</si>
  <si>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</si>
  <si>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</si>
  <si>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</si>
  <si>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</si>
  <si>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</si>
  <si>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</si>
  <si>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</si>
  <si>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</si>
  <si>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</si>
  <si>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North Dakota 2007 Projected Crop Budgets - South Central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</si>
  <si>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</si>
  <si>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</si>
  <si>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</si>
  <si>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</si>
  <si>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</si>
  <si>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</si>
  <si>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 xml:space="preserve">Malt price, feed quality occurs 45%, price est. is $2.21 </t>
  </si>
  <si>
    <t>Summary of Direct Costs</t>
  </si>
  <si>
    <t xml:space="preserve">http://www.ag.ndsu.edu/pubs/agecon/ecguides/budgetmap.html </t>
  </si>
  <si>
    <t xml:space="preserve">Click Here for Map of Crop Budget Regions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</si>
</sst>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1" xfId="15" applyNumberFormat="1" applyFont="1" applyBorder="1" applyAlignment="1" applyProtection="1">
      <alignment/>
      <protection locked="0"/>
    </xf>
    <xf numFmtId="168" fontId="0" fillId="0" borderId="5" xfId="15" applyNumberFormat="1" applyBorder="1" applyAlignment="1">
      <alignment/>
    </xf>
    <xf numFmtId="168" fontId="0" fillId="0" borderId="9" xfId="15" applyNumberFormat="1" applyBorder="1" applyAlignment="1">
      <alignment/>
    </xf>
    <xf numFmtId="0" fontId="1" fillId="0" borderId="0" xfId="20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</row>
    <row r="3" spans="1:8" ht="12.75">
      <c r="A3" s="44"/>
      <c r="B3" s="45"/>
      <c r="C3" s="46"/>
      <c r="D3" s="46"/>
      <c r="E3" s="46"/>
      <c r="F3" s="45"/>
      <c r="G3" s="45"/>
      <c r="H3" s="45"/>
    </row>
    <row r="4" spans="1:8" ht="12.75">
      <c r="A4" s="47" t="s">
        <v>106</v>
      </c>
      <c r="B4" s="48"/>
      <c r="C4" s="48"/>
      <c r="D4" s="48"/>
      <c r="E4" s="48"/>
      <c r="F4" s="48"/>
      <c r="G4" s="48"/>
      <c r="H4" s="48"/>
    </row>
    <row r="5" spans="1:8" ht="12.75">
      <c r="A5" s="20" t="s">
        <v>107</v>
      </c>
      <c r="B5" s="48"/>
      <c r="C5" s="48"/>
      <c r="D5" s="48"/>
      <c r="E5" s="48"/>
      <c r="F5" s="48"/>
      <c r="G5" s="48"/>
      <c r="H5" s="48"/>
    </row>
    <row r="6" spans="1:8" ht="12.75">
      <c r="A6" s="20" t="s">
        <v>108</v>
      </c>
      <c r="B6" s="48"/>
      <c r="C6" s="48"/>
      <c r="D6" s="48"/>
      <c r="E6" s="48"/>
      <c r="F6" s="48"/>
      <c r="G6" s="48"/>
      <c r="H6" s="48"/>
    </row>
    <row r="7" spans="1:8" ht="12.75">
      <c r="A7" s="20" t="s">
        <v>109</v>
      </c>
      <c r="B7" s="48"/>
      <c r="C7" s="48"/>
      <c r="D7" s="48"/>
      <c r="E7" s="48"/>
      <c r="F7" s="48"/>
      <c r="G7" s="48"/>
      <c r="H7" s="48"/>
    </row>
    <row r="8" spans="1:8" ht="12.75">
      <c r="A8" s="20" t="s">
        <v>110</v>
      </c>
      <c r="B8" s="48"/>
      <c r="C8" s="48"/>
      <c r="D8" s="48"/>
      <c r="E8" s="48"/>
      <c r="F8" s="48"/>
      <c r="G8" s="48"/>
      <c r="H8" s="48"/>
    </row>
    <row r="9" spans="1:8" ht="12.75">
      <c r="A9" s="20" t="s">
        <v>111</v>
      </c>
      <c r="B9" s="48"/>
      <c r="C9" s="48"/>
      <c r="D9" s="48"/>
      <c r="E9" s="48"/>
      <c r="F9" s="48"/>
      <c r="G9" s="48"/>
      <c r="H9" s="48"/>
    </row>
    <row r="10" spans="1:8" ht="12.75">
      <c r="A10" s="20" t="s">
        <v>112</v>
      </c>
      <c r="B10" s="48"/>
      <c r="C10" s="48"/>
      <c r="D10" s="48"/>
      <c r="E10" s="48"/>
      <c r="F10" s="48"/>
      <c r="G10" s="48"/>
      <c r="H10" s="48"/>
    </row>
    <row r="11" spans="1:8" ht="12.75">
      <c r="A11" s="20" t="s">
        <v>113</v>
      </c>
      <c r="B11" s="48"/>
      <c r="C11" s="48"/>
      <c r="D11" s="48"/>
      <c r="E11" s="48"/>
      <c r="F11" s="48"/>
      <c r="G11" s="48"/>
      <c r="H11" s="48"/>
    </row>
    <row r="12" spans="1:8" ht="12.75">
      <c r="A12" s="20"/>
      <c r="B12" s="48"/>
      <c r="C12" s="48"/>
      <c r="D12" s="48"/>
      <c r="E12" s="48"/>
      <c r="F12" s="48"/>
      <c r="G12" s="48"/>
      <c r="H12" s="48"/>
    </row>
    <row r="13" spans="1:8" ht="12.75">
      <c r="A13" s="47" t="s">
        <v>114</v>
      </c>
      <c r="B13" s="49"/>
      <c r="C13" s="49"/>
      <c r="D13" s="48"/>
      <c r="E13" s="48"/>
      <c r="F13" s="48"/>
      <c r="G13" s="48"/>
      <c r="H13" s="48"/>
    </row>
    <row r="14" spans="1:8" ht="12.75">
      <c r="A14" s="20" t="s">
        <v>115</v>
      </c>
      <c r="B14" s="48"/>
      <c r="C14" s="48"/>
      <c r="D14" s="48"/>
      <c r="E14" s="48"/>
      <c r="F14" s="48"/>
      <c r="G14" s="48"/>
      <c r="H14" s="48"/>
    </row>
    <row r="15" spans="1:8" ht="12.75">
      <c r="A15" s="20" t="s">
        <v>116</v>
      </c>
      <c r="B15" s="48"/>
      <c r="C15" s="48"/>
      <c r="D15" s="48"/>
      <c r="E15" s="48"/>
      <c r="F15" s="48"/>
      <c r="G15" s="48"/>
      <c r="H15" s="48"/>
    </row>
    <row r="16" spans="1:8" ht="12.75">
      <c r="A16" s="20" t="s">
        <v>117</v>
      </c>
      <c r="B16" s="48"/>
      <c r="C16" s="48"/>
      <c r="D16" s="48"/>
      <c r="E16" s="48"/>
      <c r="F16" s="48"/>
      <c r="G16" s="48"/>
      <c r="H16" s="48"/>
    </row>
    <row r="17" spans="1:8" ht="12.75">
      <c r="A17" s="20" t="s">
        <v>118</v>
      </c>
      <c r="B17" s="48"/>
      <c r="C17" s="48"/>
      <c r="D17" s="48"/>
      <c r="E17" s="48"/>
      <c r="F17" s="48"/>
      <c r="G17" s="48"/>
      <c r="H17" s="48"/>
    </row>
    <row r="18" spans="1:8" ht="12.75">
      <c r="A18" s="20" t="s">
        <v>119</v>
      </c>
      <c r="B18" s="48"/>
      <c r="C18" s="48"/>
      <c r="D18" s="48"/>
      <c r="E18" s="48"/>
      <c r="F18" s="48"/>
      <c r="G18" s="48"/>
      <c r="H18" s="48"/>
    </row>
    <row r="19" spans="1:8" ht="12.75">
      <c r="A19" s="20" t="s">
        <v>120</v>
      </c>
      <c r="B19" s="48"/>
      <c r="C19" s="48"/>
      <c r="E19" s="48"/>
      <c r="F19" s="48"/>
      <c r="G19" s="48"/>
      <c r="H19" s="48"/>
    </row>
    <row r="20" spans="1:8" ht="12.75">
      <c r="A20" s="20" t="s">
        <v>121</v>
      </c>
      <c r="B20" s="48"/>
      <c r="C20" s="48"/>
      <c r="D20" s="48"/>
      <c r="E20" s="48"/>
      <c r="F20" s="48"/>
      <c r="G20" s="48"/>
      <c r="H20" s="48"/>
    </row>
    <row r="21" spans="1:8" ht="12.75">
      <c r="A21" s="20" t="s">
        <v>122</v>
      </c>
      <c r="B21" s="48"/>
      <c r="C21" s="48"/>
      <c r="D21" s="48"/>
      <c r="E21" s="48"/>
      <c r="F21" s="48"/>
      <c r="G21" s="48"/>
      <c r="H21" s="48"/>
    </row>
    <row r="22" spans="1:8" ht="12.75">
      <c r="A22" s="20" t="s">
        <v>123</v>
      </c>
      <c r="B22" s="48"/>
      <c r="C22" s="48"/>
      <c r="D22" s="48"/>
      <c r="E22" s="48"/>
      <c r="F22" s="48"/>
      <c r="G22" s="48"/>
      <c r="H22" s="48"/>
    </row>
    <row r="23" spans="2:8" ht="12.75">
      <c r="B23" s="48"/>
      <c r="C23" s="48"/>
      <c r="D23" s="48"/>
      <c r="E23" s="48"/>
      <c r="F23" s="48"/>
      <c r="G23" s="48"/>
      <c r="H23" s="48"/>
    </row>
    <row r="24" spans="1:8" ht="12.75">
      <c r="A24" s="47" t="s">
        <v>124</v>
      </c>
      <c r="B24" s="48"/>
      <c r="C24" s="48"/>
      <c r="D24" s="48"/>
      <c r="E24" s="48"/>
      <c r="F24" s="48"/>
      <c r="G24" s="48"/>
      <c r="H24" s="48"/>
    </row>
    <row r="25" spans="1:8" ht="12.75">
      <c r="A25" s="20" t="s">
        <v>125</v>
      </c>
      <c r="B25" s="48"/>
      <c r="C25" s="48"/>
      <c r="D25" s="48"/>
      <c r="E25" s="48"/>
      <c r="F25" s="48"/>
      <c r="G25" s="48"/>
      <c r="H25" s="48"/>
    </row>
    <row r="26" spans="1:8" ht="12.75" customHeight="1">
      <c r="A26" s="20" t="s">
        <v>126</v>
      </c>
      <c r="B26" s="48"/>
      <c r="C26" s="48"/>
      <c r="D26" s="48"/>
      <c r="E26" s="48"/>
      <c r="F26" s="48"/>
      <c r="G26" s="48"/>
      <c r="H26" s="48"/>
    </row>
    <row r="27" spans="1:8" ht="12.75">
      <c r="A27" s="20" t="s">
        <v>127</v>
      </c>
      <c r="B27" s="48"/>
      <c r="C27" s="48"/>
      <c r="D27" s="48"/>
      <c r="E27" s="48"/>
      <c r="F27" s="48"/>
      <c r="G27" s="48"/>
      <c r="H27" s="48"/>
    </row>
    <row r="28" spans="1:8" ht="13.5">
      <c r="A28" s="20" t="s">
        <v>128</v>
      </c>
      <c r="B28" s="48"/>
      <c r="C28" s="48"/>
      <c r="D28" s="48"/>
      <c r="E28" s="48"/>
      <c r="F28" s="48"/>
      <c r="G28" s="48"/>
      <c r="H28" s="48"/>
    </row>
    <row r="29" spans="1:8" ht="12.75">
      <c r="A29" s="45"/>
      <c r="B29" s="45"/>
      <c r="C29" s="45"/>
      <c r="D29" s="45"/>
      <c r="E29" s="45"/>
      <c r="F29" s="45"/>
      <c r="G29" s="45"/>
      <c r="H29" s="45"/>
    </row>
    <row r="30" spans="1:8" ht="12.75">
      <c r="A30" s="45" t="s">
        <v>129</v>
      </c>
      <c r="B30" s="45"/>
      <c r="C30" s="45"/>
      <c r="D30" s="45"/>
      <c r="E30" s="45"/>
      <c r="F30" s="45"/>
      <c r="G30" s="45"/>
      <c r="H30" s="45"/>
    </row>
    <row r="31" spans="1:8" ht="12.75">
      <c r="A31" s="45"/>
      <c r="B31" s="45"/>
      <c r="C31" s="45"/>
      <c r="D31" s="45"/>
      <c r="E31" s="45"/>
      <c r="F31" s="45"/>
      <c r="G31" s="45"/>
      <c r="H31" s="45"/>
    </row>
    <row r="32" spans="1:8" ht="12.75">
      <c r="A32" s="58" t="s">
        <v>140</v>
      </c>
      <c r="B32" s="45"/>
      <c r="C32" s="45"/>
      <c r="D32" s="50"/>
      <c r="E32" s="58" t="s">
        <v>139</v>
      </c>
      <c r="G32" s="45"/>
      <c r="H32" s="45"/>
    </row>
    <row r="33" spans="1:1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 sheet="1" objects="1" scenarios="1"/>
  <mergeCells count="2">
    <mergeCell ref="A1:J1"/>
    <mergeCell ref="A2:J2"/>
  </mergeCells>
  <hyperlinks>
    <hyperlink ref="E32" r:id="rId1" display="http://www.ag.ndsu.edu/pubs/agecon/ecguides/budgetmap.html "/>
    <hyperlink ref="A32" r:id="rId2" display="Click Here for Map of Crop Budget Regions 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1280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0.194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248.32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21.24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15.5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11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13.72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14.51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13.46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2.56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5.75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113.55000000000001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4.15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15.15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9.42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57.72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171.27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77.04999999999998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0.0887109375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0.04509375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0.13380468750000002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1290</v>
      </c>
      <c r="C2" s="64"/>
      <c r="D2" s="64"/>
      <c r="E2" s="64"/>
      <c r="F2" s="64"/>
      <c r="G2" s="64"/>
    </row>
    <row r="3" spans="1:7" ht="12.75">
      <c r="A3" t="s">
        <v>89</v>
      </c>
      <c r="B3" s="12">
        <v>0.135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174.15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18.15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17.5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7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29.61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10.72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9.72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4.24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106.93999999999998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3.34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12.23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7.16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51.730000000000004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158.67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15.480000000000018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0.08289922480620154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0.040100775193798455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0.12299999999999998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18</v>
      </c>
      <c r="C2" s="64"/>
      <c r="D2" s="64"/>
      <c r="E2" s="64"/>
      <c r="F2" s="64"/>
      <c r="G2" s="64"/>
    </row>
    <row r="3" spans="1:7" ht="12.75">
      <c r="A3" t="s">
        <v>89</v>
      </c>
      <c r="B3" s="10">
        <v>5.97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107.46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5.6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14.71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8.61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5.1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10.99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10.11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2.31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58.43000000000001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3.42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12.47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7.58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52.47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110.9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-3.440000000000012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3.2461111111111114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2.915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6.161111111111111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30</v>
      </c>
      <c r="C2" s="64"/>
      <c r="D2" s="64"/>
      <c r="E2" s="64"/>
      <c r="F2" s="64"/>
      <c r="G2" s="64"/>
    </row>
    <row r="3" spans="1:7" ht="12.75">
      <c r="A3" t="s">
        <v>89</v>
      </c>
      <c r="B3" s="12">
        <v>3.96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118.8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19.2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17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4.3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4.38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12.07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11.01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4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2.97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74.93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3.56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13.79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54.05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128.98000000000002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-10.180000000000021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2.497666666666667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1.8016666666666665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4.299333333333334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4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60</v>
      </c>
      <c r="C2" s="64"/>
      <c r="D2" s="64"/>
      <c r="E2" s="64"/>
      <c r="F2" s="64"/>
      <c r="G2" s="64"/>
    </row>
    <row r="3" spans="1:7" ht="12.75">
      <c r="A3" t="s">
        <v>89</v>
      </c>
      <c r="B3" s="12">
        <v>1.77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106.2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7.5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1.88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20.54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6.33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12.42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10.71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2.49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62.870000000000005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3.96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13.75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8.22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54.93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117.80000000000001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-11.600000000000009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1.0478333333333334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0.9155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1.9633333333333336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900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0.163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146.70000000000002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7.8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8.6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12.17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10.18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9.15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2.02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50.92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3.14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11.57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6.71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50.42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101.34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45.360000000000014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0.05657777777777778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0.05602222222222222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0.1126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900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0.138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124.20000000000002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7.88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4.06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11.99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10.54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2.08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52.55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12.91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7.77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53.18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105.72999999999999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18.470000000000027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0.058388888888888886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0.059088888888888885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0.11747777777777776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1500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0.075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112.5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8.54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0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11.4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10.28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1.56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39.28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3.57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12.84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7.76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53.17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92.45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20.049999999999997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0.026186666666666667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0.03544666666666667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0.06163333333333334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46</v>
      </c>
      <c r="C2" s="64"/>
      <c r="D2" s="64"/>
      <c r="E2" s="64"/>
      <c r="F2" s="64"/>
      <c r="G2" s="64"/>
    </row>
    <row r="3" spans="1:7" ht="12.75">
      <c r="A3" t="s">
        <v>90</v>
      </c>
      <c r="B3" s="12">
        <v>3.81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175.26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8.15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36.87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6.3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9.78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9.16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3.35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84.60999999999999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3.33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11.61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6.53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50.47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135.07999999999998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40.18000000000001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1.8393478260869562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1.0971739130434783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2.9365217391304346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38</v>
      </c>
      <c r="C2" s="64"/>
      <c r="D2" s="64"/>
      <c r="E2" s="64"/>
      <c r="F2" s="64"/>
      <c r="G2" s="64"/>
    </row>
    <row r="3" spans="1:7" ht="12.75">
      <c r="A3" t="s">
        <v>30</v>
      </c>
      <c r="B3" s="12">
        <v>2.59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98.41999999999999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4.8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0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27.7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5.68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12.93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10.59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2.59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65.29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3.72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13.39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8.05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54.16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119.45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-21.030000000000015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1.7181578947368423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1.4252631578947368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3.143421052631579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67</v>
      </c>
      <c r="C1" s="22" t="s">
        <v>69</v>
      </c>
      <c r="D1" s="43" t="s">
        <v>131</v>
      </c>
      <c r="E1" s="23" t="s">
        <v>77</v>
      </c>
      <c r="F1" s="22" t="s">
        <v>81</v>
      </c>
      <c r="G1" s="22" t="s">
        <v>82</v>
      </c>
      <c r="H1" s="22" t="s">
        <v>72</v>
      </c>
    </row>
    <row r="2" spans="1:8" ht="12.75">
      <c r="A2" s="16" t="s">
        <v>66</v>
      </c>
      <c r="B2" s="16" t="s">
        <v>68</v>
      </c>
      <c r="C2" s="16" t="s">
        <v>70</v>
      </c>
      <c r="D2" s="52" t="s">
        <v>132</v>
      </c>
      <c r="E2" s="17" t="s">
        <v>78</v>
      </c>
      <c r="F2" s="16" t="s">
        <v>78</v>
      </c>
      <c r="G2" s="16" t="s">
        <v>78</v>
      </c>
      <c r="H2" s="16" t="s">
        <v>71</v>
      </c>
    </row>
    <row r="3" spans="1:8" ht="12.75">
      <c r="A3" s="4" t="s">
        <v>52</v>
      </c>
      <c r="B3" s="51">
        <f>HRSW!B4</f>
        <v>131.4</v>
      </c>
      <c r="C3" s="51">
        <f>HRSW!B18</f>
        <v>71.86999999999999</v>
      </c>
      <c r="D3" s="15">
        <f>B3-C3</f>
        <v>59.530000000000015</v>
      </c>
      <c r="E3" s="24">
        <v>800</v>
      </c>
      <c r="F3" s="25">
        <f aca="true" t="shared" si="0" ref="F3:F19">B3*E3</f>
        <v>105120</v>
      </c>
      <c r="G3" s="25">
        <f aca="true" t="shared" si="1" ref="G3:G19">E3*C3</f>
        <v>57495.99999999999</v>
      </c>
      <c r="H3" s="25">
        <f>F3-G3</f>
        <v>47624.00000000001</v>
      </c>
    </row>
    <row r="4" spans="1:8" ht="12.75">
      <c r="A4" s="4" t="s">
        <v>53</v>
      </c>
      <c r="B4" s="51">
        <f>Durum!B4</f>
        <v>140.64999999999998</v>
      </c>
      <c r="C4" s="51">
        <f>Durum!B18</f>
        <v>70.89</v>
      </c>
      <c r="D4" s="15">
        <f aca="true" t="shared" si="2" ref="D4:D19">B4-C4</f>
        <v>69.75999999999998</v>
      </c>
      <c r="E4" s="24">
        <v>0</v>
      </c>
      <c r="F4" s="25">
        <f t="shared" si="0"/>
        <v>0</v>
      </c>
      <c r="G4" s="25">
        <f t="shared" si="1"/>
        <v>0</v>
      </c>
      <c r="H4" s="25">
        <f aca="true" t="shared" si="3" ref="H4:H19">F4-G4</f>
        <v>0</v>
      </c>
    </row>
    <row r="5" spans="1:8" ht="12.75">
      <c r="A5" s="4" t="s">
        <v>54</v>
      </c>
      <c r="B5" s="51">
        <f>Barley!B4</f>
        <v>175.45</v>
      </c>
      <c r="C5" s="51">
        <f>Barley!B18</f>
        <v>74.53000000000002</v>
      </c>
      <c r="D5" s="15">
        <f t="shared" si="2"/>
        <v>100.91999999999997</v>
      </c>
      <c r="E5" s="24">
        <v>200</v>
      </c>
      <c r="F5" s="25">
        <f t="shared" si="0"/>
        <v>35090</v>
      </c>
      <c r="G5" s="25">
        <f t="shared" si="1"/>
        <v>14906.000000000004</v>
      </c>
      <c r="H5" s="25">
        <f t="shared" si="3"/>
        <v>20183.999999999996</v>
      </c>
    </row>
    <row r="6" spans="1:8" ht="12.75">
      <c r="A6" s="4" t="s">
        <v>26</v>
      </c>
      <c r="B6" s="51">
        <f>Corn!B4</f>
        <v>224.28</v>
      </c>
      <c r="C6" s="51">
        <f>Corn!B18</f>
        <v>147.50000000000003</v>
      </c>
      <c r="D6" s="15">
        <f t="shared" si="2"/>
        <v>76.77999999999997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1">
        <f>Soyb!B4</f>
        <v>148.75</v>
      </c>
      <c r="C7" s="51">
        <f>Soyb!B18</f>
        <v>80.23</v>
      </c>
      <c r="D7" s="15">
        <f t="shared" si="2"/>
        <v>68.52</v>
      </c>
      <c r="E7" s="24">
        <v>0</v>
      </c>
      <c r="F7" s="25">
        <f t="shared" si="0"/>
        <v>0</v>
      </c>
      <c r="G7" s="25">
        <f t="shared" si="1"/>
        <v>0</v>
      </c>
      <c r="H7" s="25">
        <f t="shared" si="3"/>
        <v>0</v>
      </c>
    </row>
    <row r="8" spans="1:8" ht="12.75">
      <c r="A8" s="4" t="s">
        <v>87</v>
      </c>
      <c r="B8" s="51">
        <f>Drybean!B4</f>
        <v>247</v>
      </c>
      <c r="C8" s="51">
        <f>Drybean!B18</f>
        <v>120.45</v>
      </c>
      <c r="D8" s="15">
        <f t="shared" si="2"/>
        <v>126.55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55</v>
      </c>
      <c r="B9" s="51">
        <f>Oil_SF!B4</f>
        <v>191.51999999999998</v>
      </c>
      <c r="C9" s="51">
        <f>Oil_SF!B18</f>
        <v>91.57</v>
      </c>
      <c r="D9" s="15">
        <f t="shared" si="2"/>
        <v>99.94999999999999</v>
      </c>
      <c r="E9" s="24">
        <v>600</v>
      </c>
      <c r="F9" s="25">
        <f t="shared" si="0"/>
        <v>114911.99999999999</v>
      </c>
      <c r="G9" s="25">
        <f t="shared" si="1"/>
        <v>54941.99999999999</v>
      </c>
      <c r="H9" s="25">
        <f t="shared" si="3"/>
        <v>59969.99999999999</v>
      </c>
    </row>
    <row r="10" spans="1:8" ht="12.75">
      <c r="A10" s="4" t="s">
        <v>56</v>
      </c>
      <c r="B10" s="51">
        <f>Conf_SF!B4</f>
        <v>248.32</v>
      </c>
      <c r="C10" s="51">
        <f>Conf_SF!B18</f>
        <v>113.55000000000001</v>
      </c>
      <c r="D10" s="15">
        <f t="shared" si="2"/>
        <v>134.76999999999998</v>
      </c>
      <c r="E10" s="24">
        <v>200</v>
      </c>
      <c r="F10" s="25">
        <f t="shared" si="0"/>
        <v>49664</v>
      </c>
      <c r="G10" s="25">
        <f t="shared" si="1"/>
        <v>22710.000000000004</v>
      </c>
      <c r="H10" s="25">
        <f t="shared" si="3"/>
        <v>26953.999999999996</v>
      </c>
    </row>
    <row r="11" spans="1:8" ht="12.75">
      <c r="A11" s="4" t="s">
        <v>57</v>
      </c>
      <c r="B11" s="51">
        <f>Canola!B4</f>
        <v>174.15</v>
      </c>
      <c r="C11" s="51">
        <f>Canola!B18</f>
        <v>106.93999999999998</v>
      </c>
      <c r="D11" s="15">
        <f t="shared" si="2"/>
        <v>67.21000000000002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58</v>
      </c>
      <c r="B12" s="51">
        <f>Flax!B4</f>
        <v>107.46</v>
      </c>
      <c r="C12" s="51">
        <f>Flax!B18</f>
        <v>58.43000000000001</v>
      </c>
      <c r="D12" s="15">
        <f t="shared" si="2"/>
        <v>49.02999999999999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61</v>
      </c>
      <c r="B13" s="51">
        <f>Peas!B4</f>
        <v>118.8</v>
      </c>
      <c r="C13" s="51">
        <f>Peas!B18</f>
        <v>74.93</v>
      </c>
      <c r="D13" s="15">
        <f t="shared" si="2"/>
        <v>43.86999999999999</v>
      </c>
      <c r="E13" s="24">
        <v>0</v>
      </c>
      <c r="F13" s="25">
        <f t="shared" si="0"/>
        <v>0</v>
      </c>
      <c r="G13" s="25">
        <f t="shared" si="1"/>
        <v>0</v>
      </c>
      <c r="H13" s="25">
        <f t="shared" si="3"/>
        <v>0</v>
      </c>
    </row>
    <row r="14" spans="1:8" ht="12.75">
      <c r="A14" s="4" t="s">
        <v>62</v>
      </c>
      <c r="B14" s="51">
        <f>Oats!B4</f>
        <v>106.2</v>
      </c>
      <c r="C14" s="51">
        <f>Oats!B18</f>
        <v>62.870000000000005</v>
      </c>
      <c r="D14" s="15">
        <f t="shared" si="2"/>
        <v>43.33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59</v>
      </c>
      <c r="B15" s="51">
        <f>Mustard!B4</f>
        <v>146.70000000000002</v>
      </c>
      <c r="C15" s="51">
        <f>Mustard!B18</f>
        <v>50.92</v>
      </c>
      <c r="D15" s="15">
        <f t="shared" si="2"/>
        <v>95.78000000000002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1">
        <f>Buckwht!B4</f>
        <v>124.20000000000002</v>
      </c>
      <c r="C16" s="51">
        <f>Buckwht!B18</f>
        <v>52.55</v>
      </c>
      <c r="D16" s="15">
        <f t="shared" si="2"/>
        <v>71.65000000000002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63</v>
      </c>
      <c r="B17" s="51">
        <f>Millet!B4</f>
        <v>112.5</v>
      </c>
      <c r="C17" s="51">
        <f>Millet!B18</f>
        <v>39.28</v>
      </c>
      <c r="D17" s="15">
        <f t="shared" si="2"/>
        <v>73.22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64</v>
      </c>
      <c r="B18" s="51">
        <f>'Wint.Wht'!B4</f>
        <v>175.26</v>
      </c>
      <c r="C18" s="51">
        <f>'Wint.Wht'!B18</f>
        <v>84.60999999999999</v>
      </c>
      <c r="D18" s="15">
        <f t="shared" si="2"/>
        <v>90.65</v>
      </c>
      <c r="E18" s="24">
        <v>400</v>
      </c>
      <c r="F18" s="25">
        <f t="shared" si="0"/>
        <v>70104</v>
      </c>
      <c r="G18" s="25">
        <f t="shared" si="1"/>
        <v>33843.99999999999</v>
      </c>
      <c r="H18" s="25">
        <f t="shared" si="3"/>
        <v>36260.00000000001</v>
      </c>
    </row>
    <row r="19" spans="1:8" ht="12.75">
      <c r="A19" s="4" t="s">
        <v>65</v>
      </c>
      <c r="B19" s="51">
        <f>Rye!B4</f>
        <v>98.41999999999999</v>
      </c>
      <c r="C19" s="51">
        <f>Rye!B18</f>
        <v>65.29</v>
      </c>
      <c r="D19" s="53">
        <f t="shared" si="2"/>
        <v>33.12999999999998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14" t="s">
        <v>83</v>
      </c>
      <c r="B20" s="14"/>
      <c r="C20" s="14"/>
      <c r="D20" s="14"/>
      <c r="E20" s="26">
        <f>SUM(E3:E19)</f>
        <v>2200</v>
      </c>
      <c r="F20" s="26">
        <f>SUM(F3:F19)</f>
        <v>374890</v>
      </c>
      <c r="G20" s="26">
        <f>SUM(G3:G19)</f>
        <v>183898</v>
      </c>
      <c r="H20" s="26">
        <f>SUM(H3:H19)</f>
        <v>190992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61" t="s">
        <v>51</v>
      </c>
      <c r="D22" s="61"/>
      <c r="E22" s="61"/>
      <c r="F22" s="3"/>
      <c r="G22" s="3"/>
      <c r="H22" s="3"/>
    </row>
    <row r="23" spans="1:8" ht="12.75">
      <c r="A23" s="19" t="s">
        <v>79</v>
      </c>
      <c r="B23" s="19"/>
      <c r="C23" s="19"/>
      <c r="D23" s="20"/>
      <c r="E23" s="19" t="s">
        <v>80</v>
      </c>
      <c r="F23" s="19"/>
      <c r="G23" s="19"/>
      <c r="H23" s="3"/>
    </row>
    <row r="24" spans="1:7" ht="12.75">
      <c r="A24" t="s">
        <v>88</v>
      </c>
      <c r="C24" s="27">
        <f>F20</f>
        <v>374890</v>
      </c>
      <c r="E24" t="s">
        <v>74</v>
      </c>
      <c r="G24" s="15">
        <f>G20</f>
        <v>183898</v>
      </c>
    </row>
    <row r="25" spans="1:8" ht="12.75">
      <c r="A25" t="s">
        <v>84</v>
      </c>
      <c r="C25" s="28">
        <v>14300</v>
      </c>
      <c r="D25" s="1" t="s">
        <v>76</v>
      </c>
      <c r="E25" t="s">
        <v>134</v>
      </c>
      <c r="G25" s="54">
        <v>29000</v>
      </c>
      <c r="H25" s="1" t="s">
        <v>76</v>
      </c>
    </row>
    <row r="26" spans="1:8" ht="12.75">
      <c r="A26" t="s">
        <v>86</v>
      </c>
      <c r="C26" s="29">
        <v>0</v>
      </c>
      <c r="D26" s="1" t="s">
        <v>76</v>
      </c>
      <c r="E26" t="s">
        <v>73</v>
      </c>
      <c r="G26" s="54">
        <v>63800</v>
      </c>
      <c r="H26" s="1" t="s">
        <v>76</v>
      </c>
    </row>
    <row r="27" spans="1:8" ht="12.75">
      <c r="A27" t="s">
        <v>72</v>
      </c>
      <c r="C27" s="27">
        <f>SUM(C24:C26)</f>
        <v>389190</v>
      </c>
      <c r="E27" t="s">
        <v>135</v>
      </c>
      <c r="G27" s="54">
        <v>0</v>
      </c>
      <c r="H27" s="1" t="s">
        <v>76</v>
      </c>
    </row>
    <row r="28" spans="5:8" ht="12.75">
      <c r="E28" t="s">
        <v>75</v>
      </c>
      <c r="G28" s="54">
        <v>0</v>
      </c>
      <c r="H28" s="1" t="s">
        <v>76</v>
      </c>
    </row>
    <row r="29" spans="5:8" ht="12.75">
      <c r="E29" t="s">
        <v>85</v>
      </c>
      <c r="G29" s="55">
        <v>7000</v>
      </c>
      <c r="H29" s="1" t="s">
        <v>76</v>
      </c>
    </row>
    <row r="30" spans="5:7" ht="13.5" thickBot="1">
      <c r="E30" t="s">
        <v>72</v>
      </c>
      <c r="G30" s="56">
        <f>SUM(G24:G29)</f>
        <v>283698</v>
      </c>
    </row>
    <row r="31" spans="1:8" ht="13.5" thickBot="1">
      <c r="A31" s="3" t="s">
        <v>133</v>
      </c>
      <c r="B31" s="3"/>
      <c r="C31" s="3"/>
      <c r="D31" s="3"/>
      <c r="E31" s="3"/>
      <c r="F31" s="3"/>
      <c r="G31" s="57">
        <f>C27-G30</f>
        <v>105492</v>
      </c>
      <c r="H31" s="3"/>
    </row>
    <row r="32" spans="3:7" ht="12.75">
      <c r="C32" s="62" t="s">
        <v>91</v>
      </c>
      <c r="D32" s="62"/>
      <c r="E32" s="62"/>
      <c r="F32" s="62"/>
      <c r="G32" s="6"/>
    </row>
    <row r="33" spans="3:6" ht="12.75">
      <c r="C33" s="63" t="s">
        <v>136</v>
      </c>
      <c r="D33" s="63"/>
      <c r="E33" s="63"/>
      <c r="F33" s="63"/>
    </row>
    <row r="36" ht="12.75">
      <c r="A36" t="s">
        <v>138</v>
      </c>
    </row>
    <row r="37" spans="1:12" ht="12.75">
      <c r="A37" s="32" t="s">
        <v>92</v>
      </c>
      <c r="B37" s="33" t="s">
        <v>93</v>
      </c>
      <c r="C37" s="33" t="s">
        <v>94</v>
      </c>
      <c r="D37" s="33" t="s">
        <v>95</v>
      </c>
      <c r="E37" s="33" t="s">
        <v>96</v>
      </c>
      <c r="F37" s="33" t="s">
        <v>97</v>
      </c>
      <c r="G37" s="33" t="s">
        <v>98</v>
      </c>
      <c r="H37" s="33" t="s">
        <v>99</v>
      </c>
      <c r="I37" s="33" t="s">
        <v>100</v>
      </c>
      <c r="J37" s="33" t="s">
        <v>101</v>
      </c>
      <c r="K37" s="33" t="s">
        <v>102</v>
      </c>
      <c r="L37" s="34" t="s">
        <v>103</v>
      </c>
    </row>
    <row r="38" spans="1:12" ht="12.75">
      <c r="A38" s="4" t="s">
        <v>52</v>
      </c>
      <c r="B38" s="35">
        <f>$E3*HRSW!$B7</f>
        <v>8280</v>
      </c>
      <c r="C38" s="35">
        <f>$E3*HRSW!$B8</f>
        <v>9040</v>
      </c>
      <c r="D38" s="35">
        <f>$E3*HRSW!$B9</f>
        <v>1200</v>
      </c>
      <c r="E38" s="35">
        <f>$E3*HRSW!$B10</f>
        <v>0</v>
      </c>
      <c r="F38" s="35">
        <f>$E3*HRSW!$B11</f>
        <v>14824</v>
      </c>
      <c r="G38" s="35">
        <f>$E3*HRSW!$B12</f>
        <v>5040</v>
      </c>
      <c r="H38" s="35">
        <f>$E3*HRSW!$B13</f>
        <v>8352</v>
      </c>
      <c r="I38" s="35">
        <f>$E3*HRSW!$B14</f>
        <v>7680</v>
      </c>
      <c r="J38" s="35">
        <f>$E3*HRSW!$B15</f>
        <v>0</v>
      </c>
      <c r="K38" s="35">
        <f>$E3*HRSW!$B16</f>
        <v>800</v>
      </c>
      <c r="L38" s="36">
        <f>$E3*HRSW!$B17</f>
        <v>2280</v>
      </c>
    </row>
    <row r="39" spans="1:12" ht="12.75">
      <c r="A39" s="4" t="s">
        <v>53</v>
      </c>
      <c r="B39" s="25">
        <f>$E4*Durum!$B7</f>
        <v>0</v>
      </c>
      <c r="C39" s="25">
        <f>$E4*Durum!$B8</f>
        <v>0</v>
      </c>
      <c r="D39" s="25">
        <f>$E4*Durum!$B9</f>
        <v>0</v>
      </c>
      <c r="E39" s="25">
        <f>$E4*Durum!$B10</f>
        <v>0</v>
      </c>
      <c r="F39" s="25">
        <f>$E4*Durum!$B11</f>
        <v>0</v>
      </c>
      <c r="G39" s="25">
        <f>$E4*Durum!$B12</f>
        <v>0</v>
      </c>
      <c r="H39" s="25">
        <f>$E4*Durum!$B13</f>
        <v>0</v>
      </c>
      <c r="I39" s="25">
        <f>$E4*Durum!$B14</f>
        <v>0</v>
      </c>
      <c r="J39" s="25">
        <f>$E4*Durum!$B15</f>
        <v>0</v>
      </c>
      <c r="K39" s="25">
        <f>$E4*Durum!$B16</f>
        <v>0</v>
      </c>
      <c r="L39" s="37">
        <f>$E4*Durum!$B17</f>
        <v>0</v>
      </c>
    </row>
    <row r="40" spans="1:12" ht="12.75">
      <c r="A40" s="4" t="s">
        <v>54</v>
      </c>
      <c r="B40" s="25">
        <f>$E5*Barley!$B7</f>
        <v>1650</v>
      </c>
      <c r="C40" s="25">
        <f>$E5*Barley!$B8</f>
        <v>2260</v>
      </c>
      <c r="D40" s="25">
        <f>$E5*Barley!$B9</f>
        <v>250</v>
      </c>
      <c r="E40" s="25">
        <f>$E5*Barley!$B10</f>
        <v>0</v>
      </c>
      <c r="F40" s="25">
        <f>$E5*Barley!$B11</f>
        <v>4592</v>
      </c>
      <c r="G40" s="25">
        <f>$E5*Barley!$B12</f>
        <v>786</v>
      </c>
      <c r="H40" s="25">
        <f>$E5*Barley!$B13</f>
        <v>2450</v>
      </c>
      <c r="I40" s="25">
        <f>$E5*Barley!$B14</f>
        <v>2128</v>
      </c>
      <c r="J40" s="25">
        <f>$E5*Barley!$B15</f>
        <v>0</v>
      </c>
      <c r="K40" s="25">
        <f>$E5*Barley!$B16</f>
        <v>200</v>
      </c>
      <c r="L40" s="37">
        <f>$E5*Barley!$B17</f>
        <v>590</v>
      </c>
    </row>
    <row r="41" spans="1:12" ht="12.75">
      <c r="A41" s="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" t="s">
        <v>25</v>
      </c>
      <c r="B42" s="25">
        <f>$E7*Soyb!$B7</f>
        <v>0</v>
      </c>
      <c r="C42" s="25">
        <f>$E7*Soyb!$B8</f>
        <v>0</v>
      </c>
      <c r="D42" s="25">
        <f>$E7*Soyb!$B9</f>
        <v>0</v>
      </c>
      <c r="E42" s="25">
        <f>$E7*Soyb!$B10</f>
        <v>0</v>
      </c>
      <c r="F42" s="25">
        <f>$E7*Soyb!$B11</f>
        <v>0</v>
      </c>
      <c r="G42" s="25">
        <f>$E7*Soyb!$B12</f>
        <v>0</v>
      </c>
      <c r="H42" s="25">
        <f>$E7*Soyb!$B13</f>
        <v>0</v>
      </c>
      <c r="I42" s="25">
        <f>$E7*Soyb!$B14</f>
        <v>0</v>
      </c>
      <c r="J42" s="25">
        <f>$E7*Soyb!$B15</f>
        <v>0</v>
      </c>
      <c r="K42" s="25">
        <f>$E7*Soyb!$B16</f>
        <v>0</v>
      </c>
      <c r="L42" s="37">
        <f>$E7*Soyb!$B17</f>
        <v>0</v>
      </c>
    </row>
    <row r="43" spans="1:12" ht="12.75">
      <c r="A43" s="4" t="s">
        <v>87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" t="s">
        <v>55</v>
      </c>
      <c r="B44" s="25">
        <f>$E9*Oil_SF!$B7</f>
        <v>8976</v>
      </c>
      <c r="C44" s="25">
        <f>$E9*Oil_SF!$B8</f>
        <v>9300</v>
      </c>
      <c r="D44" s="25">
        <f>$E9*Oil_SF!$B9</f>
        <v>0</v>
      </c>
      <c r="E44" s="25">
        <f>$E9*Oil_SF!$B10</f>
        <v>3000</v>
      </c>
      <c r="F44" s="25">
        <f>$E9*Oil_SF!$B11</f>
        <v>8922</v>
      </c>
      <c r="G44" s="25">
        <f>$E9*Oil_SF!$B12</f>
        <v>5466</v>
      </c>
      <c r="H44" s="25">
        <f>$E9*Oil_SF!$B13</f>
        <v>8106</v>
      </c>
      <c r="I44" s="25">
        <f>$E9*Oil_SF!$B14</f>
        <v>6798</v>
      </c>
      <c r="J44" s="25">
        <f>$E9*Oil_SF!$B15</f>
        <v>1596</v>
      </c>
      <c r="K44" s="25">
        <f>$E9*Oil_SF!$B16</f>
        <v>600</v>
      </c>
      <c r="L44" s="37">
        <f>$E9*Oil_SF!$B17</f>
        <v>2178</v>
      </c>
    </row>
    <row r="45" spans="1:12" ht="12.75">
      <c r="A45" s="4" t="s">
        <v>56</v>
      </c>
      <c r="B45" s="25">
        <f>$E10*Conf_SF!$B7</f>
        <v>4248</v>
      </c>
      <c r="C45" s="25">
        <f>$E10*Conf_SF!$B8</f>
        <v>3100</v>
      </c>
      <c r="D45" s="25">
        <f>$E10*Conf_SF!$B9</f>
        <v>0</v>
      </c>
      <c r="E45" s="25">
        <f>$E10*Conf_SF!$B10</f>
        <v>2200</v>
      </c>
      <c r="F45" s="25">
        <f>$E10*Conf_SF!$B11</f>
        <v>2744</v>
      </c>
      <c r="G45" s="25">
        <f>$E10*Conf_SF!$B12</f>
        <v>2902</v>
      </c>
      <c r="H45" s="25">
        <f>$E10*Conf_SF!$B13</f>
        <v>2692</v>
      </c>
      <c r="I45" s="25">
        <f>$E10*Conf_SF!$B14</f>
        <v>2262</v>
      </c>
      <c r="J45" s="25">
        <f>$E10*Conf_SF!$B15</f>
        <v>512</v>
      </c>
      <c r="K45" s="25">
        <f>$E10*Conf_SF!$B16</f>
        <v>1150</v>
      </c>
      <c r="L45" s="37">
        <f>$E10*Conf_SF!$B17</f>
        <v>900</v>
      </c>
    </row>
    <row r="46" spans="1:12" ht="12.75">
      <c r="A46" s="4" t="s">
        <v>57</v>
      </c>
      <c r="B46" s="25">
        <f>$E11*Canola!$B7</f>
        <v>0</v>
      </c>
      <c r="C46" s="25">
        <f>$E11*Canola!$B8</f>
        <v>0</v>
      </c>
      <c r="D46" s="25">
        <f>$E11*Canola!$B9</f>
        <v>0</v>
      </c>
      <c r="E46" s="25">
        <f>$E11*Canola!$B10</f>
        <v>0</v>
      </c>
      <c r="F46" s="25">
        <f>$E11*Canola!$B11</f>
        <v>0</v>
      </c>
      <c r="G46" s="25">
        <f>$E11*Canola!$B12</f>
        <v>0</v>
      </c>
      <c r="H46" s="25">
        <f>$E11*Canola!$B13</f>
        <v>0</v>
      </c>
      <c r="I46" s="25">
        <f>$E11*Canola!$B14</f>
        <v>0</v>
      </c>
      <c r="J46" s="25">
        <f>$E11*Canola!$B15</f>
        <v>0</v>
      </c>
      <c r="K46" s="25">
        <f>$E11*Canola!$B16</f>
        <v>0</v>
      </c>
      <c r="L46" s="37">
        <f>$E11*Canola!$B17</f>
        <v>0</v>
      </c>
    </row>
    <row r="47" spans="1:12" ht="12.75">
      <c r="A47" s="4" t="s">
        <v>58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" t="s">
        <v>61</v>
      </c>
      <c r="B48" s="25">
        <f>$E13*Peas!$B7</f>
        <v>0</v>
      </c>
      <c r="C48" s="25">
        <f>$E13*Peas!$B8</f>
        <v>0</v>
      </c>
      <c r="D48" s="25">
        <f>$E13*Peas!$B9</f>
        <v>0</v>
      </c>
      <c r="E48" s="25">
        <f>$E13*Peas!$B10</f>
        <v>0</v>
      </c>
      <c r="F48" s="25">
        <f>$E13*Peas!$B11</f>
        <v>0</v>
      </c>
      <c r="G48" s="25">
        <f>$E13*Peas!$B12</f>
        <v>0</v>
      </c>
      <c r="H48" s="25">
        <f>$E13*Peas!$B13</f>
        <v>0</v>
      </c>
      <c r="I48" s="25">
        <f>$E13*Peas!$B14</f>
        <v>0</v>
      </c>
      <c r="J48" s="25">
        <f>$E13*Peas!$B15</f>
        <v>0</v>
      </c>
      <c r="K48" s="25">
        <f>$E13*Peas!$B16</f>
        <v>0</v>
      </c>
      <c r="L48" s="37">
        <f>$E13*Peas!$B17</f>
        <v>0</v>
      </c>
    </row>
    <row r="49" spans="1:12" ht="12.75">
      <c r="A49" s="4" t="s">
        <v>62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" t="s">
        <v>59</v>
      </c>
      <c r="B50" s="38">
        <f>$E15*Mustard!$B7</f>
        <v>0</v>
      </c>
      <c r="C50" s="38">
        <f>$E15*Mustard!$B8</f>
        <v>0</v>
      </c>
      <c r="D50" s="38">
        <f>$E15*Mustard!$B9</f>
        <v>0</v>
      </c>
      <c r="E50" s="38">
        <f>$E15*Mustard!$B10</f>
        <v>0</v>
      </c>
      <c r="F50" s="38">
        <f>$E15*Mustard!$B11</f>
        <v>0</v>
      </c>
      <c r="G50" s="38">
        <f>$E15*Mustard!$B12</f>
        <v>0</v>
      </c>
      <c r="H50" s="38">
        <f>$E15*Mustard!$B13</f>
        <v>0</v>
      </c>
      <c r="I50" s="38">
        <f>$E15*Mustard!$B14</f>
        <v>0</v>
      </c>
      <c r="J50" s="38">
        <f>$E15*Mustard!$B15</f>
        <v>0</v>
      </c>
      <c r="K50" s="38">
        <f>$E15*Mustard!$B16</f>
        <v>0</v>
      </c>
      <c r="L50" s="39">
        <f>$E15*Mustard!$B17</f>
        <v>0</v>
      </c>
    </row>
    <row r="51" spans="1:12" ht="12.75">
      <c r="A51" s="4" t="s">
        <v>60</v>
      </c>
      <c r="B51" s="38">
        <f>$E16*Buckwht!$B7</f>
        <v>0</v>
      </c>
      <c r="C51" s="38">
        <f>$E16*Buckwht!$B8</f>
        <v>0</v>
      </c>
      <c r="D51" s="38">
        <f>$E16*Buckwht!$B9</f>
        <v>0</v>
      </c>
      <c r="E51" s="38">
        <f>$E16*Buckwht!$B10</f>
        <v>0</v>
      </c>
      <c r="F51" s="38">
        <f>$E16*Buckwht!$B11</f>
        <v>0</v>
      </c>
      <c r="G51" s="38">
        <f>$E16*Buckwht!$B12</f>
        <v>0</v>
      </c>
      <c r="H51" s="38">
        <f>$E16*Buckwht!$B13</f>
        <v>0</v>
      </c>
      <c r="I51" s="38">
        <f>$E16*Buckwht!$B14</f>
        <v>0</v>
      </c>
      <c r="J51" s="38">
        <f>$E16*Buckwht!$B15</f>
        <v>0</v>
      </c>
      <c r="K51" s="38">
        <f>$E16*Buckwht!$B16</f>
        <v>0</v>
      </c>
      <c r="L51" s="39">
        <f>$E16*Buckwht!$B17</f>
        <v>0</v>
      </c>
    </row>
    <row r="52" spans="1:12" ht="12.75">
      <c r="A52" s="4" t="s">
        <v>63</v>
      </c>
      <c r="B52" s="38">
        <f>$E17*Millet!$B7</f>
        <v>0</v>
      </c>
      <c r="C52" s="38">
        <f>$E17*Millet!$B8</f>
        <v>0</v>
      </c>
      <c r="D52" s="38">
        <f>$E17*Millet!$B9</f>
        <v>0</v>
      </c>
      <c r="E52" s="38">
        <f>$E17*Millet!$B10</f>
        <v>0</v>
      </c>
      <c r="F52" s="38">
        <f>$E17*Millet!$B11</f>
        <v>0</v>
      </c>
      <c r="G52" s="38">
        <f>$E17*Millet!$B12</f>
        <v>0</v>
      </c>
      <c r="H52" s="38">
        <f>$E17*Millet!$B13</f>
        <v>0</v>
      </c>
      <c r="I52" s="38">
        <f>$E17*Millet!$B14</f>
        <v>0</v>
      </c>
      <c r="J52" s="38">
        <f>$E17*Millet!$B15</f>
        <v>0</v>
      </c>
      <c r="K52" s="38">
        <f>$E17*Millet!$B16</f>
        <v>0</v>
      </c>
      <c r="L52" s="39">
        <f>$E17*Millet!$B17</f>
        <v>0</v>
      </c>
    </row>
    <row r="53" spans="1:12" ht="12.75">
      <c r="A53" s="4" t="s">
        <v>64</v>
      </c>
      <c r="B53" s="38">
        <f>$E18*'Wint.Wht'!$B7</f>
        <v>2400</v>
      </c>
      <c r="C53" s="38">
        <f>$E18*'Wint.Wht'!$B8</f>
        <v>3260</v>
      </c>
      <c r="D53" s="38">
        <f>$E18*'Wint.Wht'!$B9</f>
        <v>0</v>
      </c>
      <c r="E53" s="38">
        <f>$E18*'Wint.Wht'!$B10</f>
        <v>0</v>
      </c>
      <c r="F53" s="38">
        <f>$E18*'Wint.Wht'!$B11</f>
        <v>14747.999999999998</v>
      </c>
      <c r="G53" s="38">
        <f>$E18*'Wint.Wht'!$B12</f>
        <v>2520</v>
      </c>
      <c r="H53" s="38">
        <f>$E18*'Wint.Wht'!$B13</f>
        <v>3911.9999999999995</v>
      </c>
      <c r="I53" s="38">
        <f>$E18*'Wint.Wht'!$B14</f>
        <v>3664</v>
      </c>
      <c r="J53" s="38">
        <f>$E18*'Wint.Wht'!$B15</f>
        <v>0</v>
      </c>
      <c r="K53" s="38">
        <f>$E18*'Wint.Wht'!$B16</f>
        <v>2000</v>
      </c>
      <c r="L53" s="39">
        <f>$E18*'Wint.Wht'!$B17</f>
        <v>1340</v>
      </c>
    </row>
    <row r="54" spans="1:12" ht="12.75">
      <c r="A54" s="4" t="s">
        <v>65</v>
      </c>
      <c r="B54" s="38">
        <f>$E19*Rye!$B7</f>
        <v>0</v>
      </c>
      <c r="C54" s="38">
        <f>$E19*Rye!$B8</f>
        <v>0</v>
      </c>
      <c r="D54" s="38">
        <f>$E19*Rye!$B9</f>
        <v>0</v>
      </c>
      <c r="E54" s="38">
        <f>$E19*Rye!$B10</f>
        <v>0</v>
      </c>
      <c r="F54" s="38">
        <f>$E19*Rye!$B11</f>
        <v>0</v>
      </c>
      <c r="G54" s="38">
        <f>$E19*Rye!$B12</f>
        <v>0</v>
      </c>
      <c r="H54" s="38">
        <f>$E19*Rye!$B13</f>
        <v>0</v>
      </c>
      <c r="I54" s="38">
        <f>$E19*Rye!$B14</f>
        <v>0</v>
      </c>
      <c r="J54" s="38">
        <f>$E19*Rye!$B15</f>
        <v>0</v>
      </c>
      <c r="K54" s="38">
        <f>$E19*Rye!$B16</f>
        <v>0</v>
      </c>
      <c r="L54" s="39">
        <f>$E19*Rye!$B17</f>
        <v>0</v>
      </c>
    </row>
    <row r="55" spans="1:12" ht="12.75">
      <c r="A55" s="40" t="s">
        <v>83</v>
      </c>
      <c r="B55" s="26">
        <f aca="true" t="shared" si="4" ref="B55:L55">SUM(B38:B54)</f>
        <v>25554</v>
      </c>
      <c r="C55" s="26">
        <f t="shared" si="4"/>
        <v>26960</v>
      </c>
      <c r="D55" s="26">
        <f t="shared" si="4"/>
        <v>1450</v>
      </c>
      <c r="E55" s="26">
        <f t="shared" si="4"/>
        <v>5200</v>
      </c>
      <c r="F55" s="26">
        <f t="shared" si="4"/>
        <v>45830</v>
      </c>
      <c r="G55" s="26">
        <f t="shared" si="4"/>
        <v>16714</v>
      </c>
      <c r="H55" s="26">
        <f t="shared" si="4"/>
        <v>25512</v>
      </c>
      <c r="I55" s="26">
        <f t="shared" si="4"/>
        <v>22532</v>
      </c>
      <c r="J55" s="26">
        <f t="shared" si="4"/>
        <v>2108</v>
      </c>
      <c r="K55" s="26">
        <f t="shared" si="4"/>
        <v>4750</v>
      </c>
      <c r="L55" s="41">
        <f t="shared" si="4"/>
        <v>7288</v>
      </c>
    </row>
    <row r="56" spans="1:12" ht="12.75">
      <c r="A56" s="40" t="s">
        <v>104</v>
      </c>
      <c r="B56" s="26"/>
      <c r="C56" s="41"/>
      <c r="D56" s="42">
        <f>SUM(B55:L55)</f>
        <v>183898</v>
      </c>
      <c r="E56" s="27"/>
      <c r="F56" s="27"/>
      <c r="G56" s="27"/>
      <c r="H56" s="27"/>
      <c r="I56" s="27"/>
      <c r="J56" s="27"/>
      <c r="K56" s="27"/>
      <c r="L56" s="27"/>
    </row>
  </sheetData>
  <sheetProtection sheet="1" objects="1" scenarios="1"/>
  <mergeCells count="3">
    <mergeCell ref="C22:E22"/>
    <mergeCell ref="C32:F32"/>
    <mergeCell ref="C33:F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30</v>
      </c>
      <c r="C2" s="64"/>
      <c r="D2" s="64"/>
      <c r="E2" s="64"/>
      <c r="F2" s="64"/>
      <c r="G2" s="64"/>
    </row>
    <row r="3" spans="1:7" ht="12.75">
      <c r="A3" t="s">
        <v>89</v>
      </c>
      <c r="B3" s="12">
        <v>4.38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131.4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10.35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11.3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18.53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6.3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10.44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9.6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2.85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71.86999999999999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3.33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11.91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6.97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51.21</v>
      </c>
      <c r="C25" s="64"/>
      <c r="D25" s="64"/>
      <c r="E25" s="64"/>
      <c r="F25" s="64"/>
      <c r="G25" s="64"/>
    </row>
    <row r="26" spans="2:7" ht="12.75" customHeight="1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123.07999999999998</v>
      </c>
      <c r="C27" s="64"/>
      <c r="D27" s="64"/>
      <c r="E27" s="64"/>
      <c r="F27" s="64"/>
      <c r="G27" s="64"/>
    </row>
    <row r="28" spans="2:7" ht="12.75" customHeight="1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8.320000000000022</v>
      </c>
      <c r="C29" s="64"/>
      <c r="D29" s="64"/>
      <c r="E29" s="64"/>
      <c r="F29" s="64"/>
      <c r="G29" s="64"/>
    </row>
    <row r="30" spans="2:7" ht="12.75" customHeight="1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2.395666666666666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1.707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4.102666666666666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C10:G10"/>
    <mergeCell ref="C11:G11"/>
    <mergeCell ref="C12:G12"/>
    <mergeCell ref="C13:G13"/>
    <mergeCell ref="C6:G6"/>
    <mergeCell ref="C7:G7"/>
    <mergeCell ref="C8:G8"/>
    <mergeCell ref="C9:G9"/>
    <mergeCell ref="C2:G2"/>
    <mergeCell ref="C3:G3"/>
    <mergeCell ref="C4:G4"/>
    <mergeCell ref="C5:G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65" t="s">
        <v>31</v>
      </c>
      <c r="D1" s="65"/>
      <c r="E1" s="65"/>
      <c r="F1" s="65"/>
      <c r="G1" s="65"/>
    </row>
    <row r="2" spans="1:7" ht="12.75">
      <c r="A2" t="s">
        <v>29</v>
      </c>
      <c r="B2" s="9">
        <v>29</v>
      </c>
      <c r="C2" s="64"/>
      <c r="D2" s="64"/>
      <c r="E2" s="64"/>
      <c r="F2" s="64"/>
      <c r="G2" s="64"/>
    </row>
    <row r="3" spans="1:7" ht="12.75">
      <c r="A3" t="s">
        <v>89</v>
      </c>
      <c r="B3" s="12">
        <v>4.85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140.64999999999998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10.5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11.3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17.39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6.4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10.4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9.59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2.81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70.89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3.32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11.87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6.95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51.14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122.03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18.619999999999976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2.4444827586206896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1.763448275862069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4.207931034482758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55</v>
      </c>
      <c r="C2" s="64"/>
      <c r="D2" s="64"/>
      <c r="E2" s="64"/>
      <c r="F2" s="64"/>
      <c r="G2" s="64"/>
    </row>
    <row r="3" spans="1:7" ht="12.75">
      <c r="A3" t="s">
        <v>89</v>
      </c>
      <c r="B3" s="12">
        <v>3.19</v>
      </c>
      <c r="C3" s="64" t="s">
        <v>137</v>
      </c>
      <c r="D3" s="64"/>
      <c r="E3" s="64"/>
      <c r="F3" s="64"/>
      <c r="G3" s="64"/>
    </row>
    <row r="4" spans="1:7" ht="12.75">
      <c r="A4" t="s">
        <v>28</v>
      </c>
      <c r="B4" s="2">
        <f>B2*B3</f>
        <v>175.45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8.25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11.3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1.25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22.96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3.93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12.25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10.64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2.95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74.53000000000002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3.89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13.6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8.15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54.64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129.17000000000002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46.27999999999997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1.3550909090909093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0.9934545454545455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2.3485454545454547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84</v>
      </c>
      <c r="C2" s="64"/>
      <c r="D2" s="64"/>
      <c r="E2" s="64"/>
      <c r="F2" s="64"/>
      <c r="G2" s="64"/>
    </row>
    <row r="3" spans="1:7" ht="12.75">
      <c r="A3" t="s">
        <v>89</v>
      </c>
      <c r="B3" s="12">
        <v>2.67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224.28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31.51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32.57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27.4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16.19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13.65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11.34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5.84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147.50000000000003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5.13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20.24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11.61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65.97999999999999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213.48000000000002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10.799999999999983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1.7559523809523814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0.7854761904761903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2.541428571428572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25</v>
      </c>
      <c r="C2" s="64"/>
      <c r="D2" s="64"/>
      <c r="E2" s="64"/>
      <c r="F2" s="64"/>
      <c r="G2" s="64"/>
    </row>
    <row r="3" spans="1:7" ht="12.75">
      <c r="A3" t="s">
        <v>89</v>
      </c>
      <c r="B3" s="12">
        <v>5.95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148.75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32.59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8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2.4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9.7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10.85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10.01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3.5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3.18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80.23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3.36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12.46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7.2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52.019999999999996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132.25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16.5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7</v>
      </c>
      <c r="C31" s="64"/>
      <c r="D31" s="64"/>
      <c r="E31" s="64"/>
      <c r="F31" s="64"/>
      <c r="G31" s="64"/>
    </row>
    <row r="32" spans="1:7" ht="12.75">
      <c r="A32" s="1" t="s">
        <v>22</v>
      </c>
      <c r="B32" s="2">
        <f>B18/B2</f>
        <v>3.2092</v>
      </c>
      <c r="C32" s="64"/>
      <c r="D32" s="64"/>
      <c r="E32" s="64"/>
      <c r="F32" s="64"/>
      <c r="G32" s="64"/>
    </row>
    <row r="33" spans="1:7" ht="12.75">
      <c r="A33" t="s">
        <v>23</v>
      </c>
      <c r="B33" s="2">
        <f>B25/B2</f>
        <v>2.0808</v>
      </c>
      <c r="C33" s="64"/>
      <c r="D33" s="64"/>
      <c r="E33" s="64"/>
      <c r="F33" s="64"/>
      <c r="G33" s="64"/>
    </row>
    <row r="34" spans="1:7" ht="12.75">
      <c r="A34" t="s">
        <v>27</v>
      </c>
      <c r="B34" s="2">
        <f>B27/B2</f>
        <v>5.29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1300</v>
      </c>
      <c r="C2" s="64"/>
      <c r="D2" s="64"/>
      <c r="E2" s="64"/>
      <c r="F2" s="64"/>
      <c r="G2" s="64"/>
    </row>
    <row r="3" spans="1:7" ht="12.75">
      <c r="A3" t="s">
        <v>30</v>
      </c>
      <c r="B3" s="10">
        <v>0.19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247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31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24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0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18.12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15.5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13.87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12.19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0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4.77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120.45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4.25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15.99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10.23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59.47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179.92000000000002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67.07999999999998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0.09265384615384616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0.045746153846153846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0.13840000000000002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66" t="s">
        <v>31</v>
      </c>
      <c r="D1" s="66"/>
      <c r="E1" s="66"/>
      <c r="F1" s="66"/>
      <c r="G1" s="66"/>
    </row>
    <row r="2" spans="1:7" ht="12.75">
      <c r="A2" t="s">
        <v>29</v>
      </c>
      <c r="B2" s="9">
        <v>1330</v>
      </c>
      <c r="C2" s="64"/>
      <c r="D2" s="64"/>
      <c r="E2" s="64"/>
      <c r="F2" s="64"/>
      <c r="G2" s="64"/>
    </row>
    <row r="3" spans="1:7" ht="12.75">
      <c r="A3" t="s">
        <v>89</v>
      </c>
      <c r="B3" s="10">
        <v>0.144</v>
      </c>
      <c r="C3" s="64"/>
      <c r="D3" s="64"/>
      <c r="E3" s="64"/>
      <c r="F3" s="64"/>
      <c r="G3" s="64"/>
    </row>
    <row r="4" spans="1:7" ht="12.75">
      <c r="A4" t="s">
        <v>28</v>
      </c>
      <c r="B4" s="2">
        <f>B2*B3</f>
        <v>191.51999999999998</v>
      </c>
      <c r="C4" s="64"/>
      <c r="D4" s="64"/>
      <c r="E4" s="64"/>
      <c r="F4" s="64"/>
      <c r="G4" s="64"/>
    </row>
    <row r="5" spans="3:7" ht="12.75">
      <c r="C5" s="64"/>
      <c r="D5" s="64"/>
      <c r="E5" s="64"/>
      <c r="F5" s="64"/>
      <c r="G5" s="64"/>
    </row>
    <row r="6" spans="1:7" ht="12.75">
      <c r="A6" t="s">
        <v>1</v>
      </c>
      <c r="C6" s="64"/>
      <c r="D6" s="64"/>
      <c r="E6" s="64"/>
      <c r="F6" s="64"/>
      <c r="G6" s="64"/>
    </row>
    <row r="7" spans="1:7" ht="12.75">
      <c r="A7" s="1" t="s">
        <v>8</v>
      </c>
      <c r="B7" s="11">
        <v>14.96</v>
      </c>
      <c r="C7" s="64"/>
      <c r="D7" s="64"/>
      <c r="E7" s="64"/>
      <c r="F7" s="64"/>
      <c r="G7" s="64"/>
    </row>
    <row r="8" spans="1:7" ht="12.75">
      <c r="A8" s="1" t="s">
        <v>9</v>
      </c>
      <c r="B8" s="11">
        <v>15.5</v>
      </c>
      <c r="C8" s="64"/>
      <c r="D8" s="64"/>
      <c r="E8" s="64"/>
      <c r="F8" s="64"/>
      <c r="G8" s="64"/>
    </row>
    <row r="9" spans="1:7" ht="12.75">
      <c r="A9" s="1" t="s">
        <v>24</v>
      </c>
      <c r="B9" s="11">
        <v>0</v>
      </c>
      <c r="C9" s="64"/>
      <c r="D9" s="64"/>
      <c r="E9" s="64"/>
      <c r="F9" s="64"/>
      <c r="G9" s="64"/>
    </row>
    <row r="10" spans="1:7" ht="12.75">
      <c r="A10" s="1" t="s">
        <v>10</v>
      </c>
      <c r="B10" s="11">
        <v>5</v>
      </c>
      <c r="C10" s="64"/>
      <c r="D10" s="64"/>
      <c r="E10" s="64"/>
      <c r="F10" s="64"/>
      <c r="G10" s="64"/>
    </row>
    <row r="11" spans="1:7" ht="12.75">
      <c r="A11" s="1" t="s">
        <v>12</v>
      </c>
      <c r="B11" s="11">
        <v>14.87</v>
      </c>
      <c r="C11" s="64"/>
      <c r="D11" s="64"/>
      <c r="E11" s="64"/>
      <c r="F11" s="64"/>
      <c r="G11" s="64"/>
    </row>
    <row r="12" spans="1:7" ht="12.75">
      <c r="A12" s="1" t="s">
        <v>11</v>
      </c>
      <c r="B12" s="11">
        <v>9.11</v>
      </c>
      <c r="C12" s="64"/>
      <c r="D12" s="64"/>
      <c r="E12" s="64"/>
      <c r="F12" s="64"/>
      <c r="G12" s="64"/>
    </row>
    <row r="13" spans="1:7" ht="12.75">
      <c r="A13" s="1" t="s">
        <v>13</v>
      </c>
      <c r="B13" s="11">
        <v>13.51</v>
      </c>
      <c r="C13" s="64"/>
      <c r="D13" s="64"/>
      <c r="E13" s="64"/>
      <c r="F13" s="64"/>
      <c r="G13" s="64"/>
    </row>
    <row r="14" spans="1:7" ht="12.75">
      <c r="A14" s="1" t="s">
        <v>14</v>
      </c>
      <c r="B14" s="11">
        <v>11.33</v>
      </c>
      <c r="C14" s="64"/>
      <c r="D14" s="64"/>
      <c r="E14" s="64"/>
      <c r="F14" s="64"/>
      <c r="G14" s="64"/>
    </row>
    <row r="15" spans="1:7" ht="12.75">
      <c r="A15" s="1" t="s">
        <v>15</v>
      </c>
      <c r="B15" s="11">
        <v>2.66</v>
      </c>
      <c r="C15" s="64"/>
      <c r="D15" s="64"/>
      <c r="E15" s="64"/>
      <c r="F15" s="64"/>
      <c r="G15" s="64"/>
    </row>
    <row r="16" spans="1:7" ht="12.75">
      <c r="A16" s="1" t="s">
        <v>16</v>
      </c>
      <c r="B16" s="11">
        <v>1</v>
      </c>
      <c r="C16" s="64"/>
      <c r="D16" s="64"/>
      <c r="E16" s="64"/>
      <c r="F16" s="64"/>
      <c r="G16" s="64"/>
    </row>
    <row r="17" spans="1:7" ht="12.75">
      <c r="A17" s="1" t="s">
        <v>17</v>
      </c>
      <c r="B17" s="12">
        <v>3.63</v>
      </c>
      <c r="C17" s="64"/>
      <c r="D17" s="64"/>
      <c r="E17" s="64"/>
      <c r="F17" s="64"/>
      <c r="G17" s="64"/>
    </row>
    <row r="18" spans="1:7" ht="12.75">
      <c r="A18" t="s">
        <v>2</v>
      </c>
      <c r="B18" s="2">
        <f>SUM(B7:B17)</f>
        <v>91.57</v>
      </c>
      <c r="C18" s="64"/>
      <c r="D18" s="64"/>
      <c r="E18" s="64"/>
      <c r="F18" s="64"/>
      <c r="G18" s="64"/>
    </row>
    <row r="19" spans="2:7" ht="12.75">
      <c r="B19" s="2"/>
      <c r="C19" s="64"/>
      <c r="D19" s="64"/>
      <c r="E19" s="64"/>
      <c r="F19" s="64"/>
      <c r="G19" s="64"/>
    </row>
    <row r="20" spans="1:7" ht="12.75">
      <c r="A20" t="s">
        <v>3</v>
      </c>
      <c r="B20" s="2"/>
      <c r="C20" s="64"/>
      <c r="D20" s="64"/>
      <c r="E20" s="64"/>
      <c r="F20" s="64"/>
      <c r="G20" s="64"/>
    </row>
    <row r="21" spans="1:7" ht="12.75">
      <c r="A21" s="1" t="s">
        <v>18</v>
      </c>
      <c r="B21" s="7">
        <v>4.17</v>
      </c>
      <c r="C21" s="64"/>
      <c r="D21" s="64"/>
      <c r="E21" s="64"/>
      <c r="F21" s="64"/>
      <c r="G21" s="64"/>
    </row>
    <row r="22" spans="1:7" ht="12.75">
      <c r="A22" s="1" t="s">
        <v>19</v>
      </c>
      <c r="B22" s="7">
        <v>15.2</v>
      </c>
      <c r="C22" s="64"/>
      <c r="D22" s="64"/>
      <c r="E22" s="64"/>
      <c r="F22" s="64"/>
      <c r="G22" s="64"/>
    </row>
    <row r="23" spans="1:7" ht="12.75">
      <c r="A23" s="1" t="s">
        <v>20</v>
      </c>
      <c r="B23" s="7">
        <v>9.45</v>
      </c>
      <c r="C23" s="64"/>
      <c r="D23" s="64"/>
      <c r="E23" s="64"/>
      <c r="F23" s="64"/>
      <c r="G23" s="64"/>
    </row>
    <row r="24" spans="1:7" ht="12.75">
      <c r="A24" s="1" t="s">
        <v>21</v>
      </c>
      <c r="B24" s="8">
        <v>29</v>
      </c>
      <c r="C24" s="64"/>
      <c r="D24" s="64"/>
      <c r="E24" s="64"/>
      <c r="F24" s="64"/>
      <c r="G24" s="64"/>
    </row>
    <row r="25" spans="1:7" ht="12.75">
      <c r="A25" t="s">
        <v>4</v>
      </c>
      <c r="B25" s="2">
        <f>SUM(B21:B24)</f>
        <v>57.81999999999999</v>
      </c>
      <c r="C25" s="64"/>
      <c r="D25" s="64"/>
      <c r="E25" s="64"/>
      <c r="F25" s="64"/>
      <c r="G25" s="64"/>
    </row>
    <row r="26" spans="2:7" ht="12.75">
      <c r="B26" s="2"/>
      <c r="C26" s="64"/>
      <c r="D26" s="64"/>
      <c r="E26" s="64"/>
      <c r="F26" s="64"/>
      <c r="G26" s="64"/>
    </row>
    <row r="27" spans="1:7" ht="12.75">
      <c r="A27" t="s">
        <v>5</v>
      </c>
      <c r="B27" s="2">
        <f>B18+B25</f>
        <v>149.39</v>
      </c>
      <c r="C27" s="64"/>
      <c r="D27" s="64"/>
      <c r="E27" s="64"/>
      <c r="F27" s="64"/>
      <c r="G27" s="64"/>
    </row>
    <row r="28" spans="2:7" ht="12.75">
      <c r="B28" s="2"/>
      <c r="C28" s="64"/>
      <c r="D28" s="64"/>
      <c r="E28" s="64"/>
      <c r="F28" s="64"/>
      <c r="G28" s="64"/>
    </row>
    <row r="29" spans="1:7" ht="12.75">
      <c r="A29" t="s">
        <v>33</v>
      </c>
      <c r="B29" s="2">
        <f>B4-B27</f>
        <v>42.129999999999995</v>
      </c>
      <c r="C29" s="64"/>
      <c r="D29" s="64"/>
      <c r="E29" s="64"/>
      <c r="F29" s="64"/>
      <c r="G29" s="64"/>
    </row>
    <row r="30" spans="2:7" ht="12.75">
      <c r="B30" s="2"/>
      <c r="C30" s="64"/>
      <c r="D30" s="64"/>
      <c r="E30" s="64"/>
      <c r="F30" s="64"/>
      <c r="G30" s="64"/>
    </row>
    <row r="31" spans="1:7" ht="12.75">
      <c r="A31" t="s">
        <v>6</v>
      </c>
      <c r="B31" s="31" t="s">
        <v>39</v>
      </c>
      <c r="C31" s="64"/>
      <c r="D31" s="64"/>
      <c r="E31" s="64"/>
      <c r="F31" s="64"/>
      <c r="G31" s="64"/>
    </row>
    <row r="32" spans="1:7" ht="12.75">
      <c r="A32" s="1" t="s">
        <v>22</v>
      </c>
      <c r="B32" s="13">
        <f>B18/B2</f>
        <v>0.06884962406015037</v>
      </c>
      <c r="C32" s="64"/>
      <c r="D32" s="64"/>
      <c r="E32" s="64"/>
      <c r="F32" s="64"/>
      <c r="G32" s="64"/>
    </row>
    <row r="33" spans="1:7" ht="12.75">
      <c r="A33" t="s">
        <v>23</v>
      </c>
      <c r="B33" s="13">
        <f>B25/B2</f>
        <v>0.04347368421052631</v>
      </c>
      <c r="C33" s="64"/>
      <c r="D33" s="64"/>
      <c r="E33" s="64"/>
      <c r="F33" s="64"/>
      <c r="G33" s="64"/>
    </row>
    <row r="34" spans="1:7" ht="12.75">
      <c r="A34" t="s">
        <v>27</v>
      </c>
      <c r="B34" s="13">
        <f>B27/B2</f>
        <v>0.11232330827067669</v>
      </c>
      <c r="C34" s="64"/>
      <c r="D34" s="64"/>
      <c r="E34" s="64"/>
      <c r="F34" s="64"/>
      <c r="G34" s="64"/>
    </row>
  </sheetData>
  <sheetProtection sheet="1" objects="1" scenarios="1" selectLockedCells="1"/>
  <mergeCells count="34">
    <mergeCell ref="C33:G33"/>
    <mergeCell ref="C34:G34"/>
    <mergeCell ref="C29:G29"/>
    <mergeCell ref="C30:G30"/>
    <mergeCell ref="C31:G31"/>
    <mergeCell ref="C32:G32"/>
    <mergeCell ref="C25:G25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C19:G19"/>
    <mergeCell ref="C20:G20"/>
    <mergeCell ref="C13:G13"/>
    <mergeCell ref="C14:G14"/>
    <mergeCell ref="C15:G15"/>
    <mergeCell ref="C16:G16"/>
    <mergeCell ref="C9:G9"/>
    <mergeCell ref="C10:G10"/>
    <mergeCell ref="C11:G11"/>
    <mergeCell ref="C12:G12"/>
    <mergeCell ref="C5:G5"/>
    <mergeCell ref="C6:G6"/>
    <mergeCell ref="C7:G7"/>
    <mergeCell ref="C8:G8"/>
    <mergeCell ref="C1:G1"/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david.rice</cp:lastModifiedBy>
  <cp:lastPrinted>2006-12-22T20:34:15Z</cp:lastPrinted>
  <dcterms:created xsi:type="dcterms:W3CDTF">2005-01-10T15:34:54Z</dcterms:created>
  <dcterms:modified xsi:type="dcterms:W3CDTF">2006-12-27T17:36:01Z</dcterms:modified>
  <cp:category/>
  <cp:version/>
  <cp:contentType/>
  <cp:contentStatus/>
</cp:coreProperties>
</file>