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Sheet1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<sst xmlns="http://schemas.openxmlformats.org/spreadsheetml/2006/main" count="644" uniqueCount="156">
  <si>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</si>
  <si>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</si>
  <si>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</si>
  <si>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</si>
  <si>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</si>
  <si>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</si>
  <si>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</si>
  <si>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</si>
  <si>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</si>
  <si>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</si>
  <si>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</si>
  <si>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</si>
  <si>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</si>
  <si>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</si>
  <si>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</si>
  <si>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</si>
  <si>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</si>
  <si>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</si>
  <si>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</si>
  <si>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</si>
  <si>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</si>
  <si>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</si>
  <si>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</si>
  <si>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</si>
  <si>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</si>
  <si>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</si>
  <si>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</si>
  <si>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</si>
  <si>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</si>
  <si>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</si>
  <si>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</si>
  <si>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</si>
  <si>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</si>
  <si>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</si>
  <si>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</si>
  <si>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</si>
  <si>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</si>
  <si>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</si>
  <si>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</si>
  <si>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</si>
  <si>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</si>
  <si>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</si>
  <si>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</si>
  <si>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</si>
  <si>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</si>
  <si>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</si>
  <si>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</si>
  <si>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</si>
  <si>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</si>
  <si>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</si>
  <si>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</si>
  <si>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</si>
  <si>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</si>
  <si>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</si>
  <si>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</si>
  <si>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</si>
  <si>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</si>
  <si>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</si>
  <si>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</si>
  <si>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</si>
  <si>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</si>
  <si>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</si>
  <si>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</si>
  <si>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</si>
  <si>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</si>
  <si>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</si>
  <si>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</si>
  <si>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</si>
  <si>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</si>
  <si>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</si>
  <si>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</si>
  <si>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</si>
  <si>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</si>
  <si>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</si>
  <si>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</si>
  <si>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</si>
  <si>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</si>
  <si>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</si>
  <si>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</si>
  <si>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</si>
  <si>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</si>
  <si>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</si>
  <si>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</si>
  <si>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</si>
  <si>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</si>
  <si>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</si>
  <si>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</si>
  <si>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</si>
  <si>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</si>
  <si>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</si>
  <si>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</si>
  <si>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</si>
  <si>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</si>
  <si>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</si>
  <si>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</si>
  <si>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</si>
  <si>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</si>
  <si>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</si>
  <si>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</si>
  <si>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</si>
  <si>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</si>
  <si>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</si>
  <si>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</si>
  <si>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</si>
  <si>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</si>
  <si>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</si>
  <si>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</si>
  <si>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</si>
  <si>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</si>
  <si>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</si>
  <si>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</si>
  <si>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</si>
  <si>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</si>
  <si>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</si>
  <si>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</si>
  <si>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</si>
  <si>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</si>
  <si>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</si>
  <si>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</si>
  <si>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</si>
  <si>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</si>
  <si>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</si>
  <si>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</si>
  <si>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</si>
  <si>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</si>
  <si>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</si>
  <si>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</si>
  <si>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</si>
  <si>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</si>
  <si>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</si>
  <si>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</si>
  <si>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</si>
  <si>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</si>
  <si>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</si>
  <si>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</si>
  <si>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</si>
  <si>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</si>
  <si>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</si>
  <si>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</si>
  <si>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</si>
  <si>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</si>
  <si>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</si>
  <si>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</si>
  <si>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</si>
  <si>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</si>
  <si>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</si>
  <si>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</si>
  <si>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</si>
  <si>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</si>
  <si>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</si>
  <si>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</si>
  <si>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</si>
  <si>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</si>
  <si>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</si>
  <si>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North Dakota 2011 Projected Crop Budgets - North East</t>
  </si>
  <si>
    <t>Malt price, feed quality occurs 50%, price est. is $3.54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</si>
</sst>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103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108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109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110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111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112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113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114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115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116</v>
      </c>
      <c r="B19" s="39"/>
      <c r="C19" s="39"/>
      <c r="E19" s="39"/>
      <c r="F19" s="39"/>
      <c r="G19" s="39"/>
      <c r="H19" s="39"/>
    </row>
    <row r="20" spans="1:8" ht="12.75">
      <c r="A20" s="17" t="s">
        <v>117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118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119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120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121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122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123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124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125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133</v>
      </c>
      <c r="B32" s="37" t="s">
        <v>134</v>
      </c>
      <c r="C32" s="37"/>
      <c r="D32" s="41"/>
      <c r="E32" s="37" t="s">
        <v>135</v>
      </c>
      <c r="F32" s="37"/>
      <c r="G32" s="37"/>
      <c r="H32" s="37"/>
    </row>
    <row r="33" spans="1:11" ht="12.75">
      <c r="A33" s="37" t="s">
        <v>136</v>
      </c>
      <c r="B33" s="73" t="s">
        <v>137</v>
      </c>
      <c r="C33" s="74"/>
      <c r="D33" s="74"/>
      <c r="E33" s="74"/>
      <c r="F33" s="74"/>
      <c r="G33" s="74"/>
      <c r="H33" s="37" t="s">
        <v>138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1220</v>
      </c>
      <c r="C2" s="83"/>
      <c r="D2" s="83"/>
      <c r="E2" s="83"/>
      <c r="F2" s="83"/>
      <c r="G2" s="83"/>
    </row>
    <row r="3" spans="1:7" ht="12.75">
      <c r="A3" t="s">
        <v>87</v>
      </c>
      <c r="B3" s="10">
        <v>0.288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351.35999999999996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41.8</v>
      </c>
      <c r="C7" s="86" t="s">
        <v>153</v>
      </c>
      <c r="D7" s="83"/>
      <c r="E7" s="83"/>
      <c r="F7" s="83"/>
      <c r="G7" s="83"/>
    </row>
    <row r="8" spans="1:7" ht="12.75">
      <c r="A8" s="1" t="s">
        <v>9</v>
      </c>
      <c r="B8" s="11">
        <v>24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12</v>
      </c>
      <c r="C10" s="83" t="s">
        <v>147</v>
      </c>
      <c r="D10" s="83"/>
      <c r="E10" s="83"/>
      <c r="F10" s="83"/>
      <c r="G10" s="83"/>
    </row>
    <row r="11" spans="1:7" ht="12.75">
      <c r="A11" s="1" t="s">
        <v>12</v>
      </c>
      <c r="B11" s="11">
        <v>36.19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25.2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18.56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14.65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2.44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15.5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4.76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195.1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18.69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11.48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80.25999999999999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275.36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75.99999999999994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0.15991803278688524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0.06578688524590164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0.2257049180327869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1610</v>
      </c>
      <c r="C2" s="83"/>
      <c r="D2" s="83"/>
      <c r="E2" s="83"/>
      <c r="F2" s="83"/>
      <c r="G2" s="83"/>
    </row>
    <row r="3" spans="1:7" ht="12.75">
      <c r="A3" t="s">
        <v>87</v>
      </c>
      <c r="B3" s="12">
        <v>0.22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354.2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42.5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148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83.63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15.25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14.68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4.74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194.5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6.28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17.07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10.01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76.66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271.15999999999997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83.04000000000002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0.12080745341614907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0.04761490683229813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0.16842236024844717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22</v>
      </c>
      <c r="C2" s="83"/>
      <c r="D2" s="83"/>
      <c r="E2" s="83"/>
      <c r="F2" s="83"/>
      <c r="G2" s="83"/>
    </row>
    <row r="3" spans="1:7" ht="12.75">
      <c r="A3" t="s">
        <v>87</v>
      </c>
      <c r="B3" s="10">
        <v>12.16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267.52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38.51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7.6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17.34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16.21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2.83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115.99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18.17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11.25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79.28999999999999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195.27999999999997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72.24000000000001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5.272272727272727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3.6040909090909086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8.876363636363635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36</v>
      </c>
      <c r="C2" s="83"/>
      <c r="D2" s="83"/>
      <c r="E2" s="83"/>
      <c r="F2" s="83"/>
      <c r="G2" s="83"/>
    </row>
    <row r="3" spans="1:7" ht="12.75">
      <c r="A3" t="s">
        <v>87</v>
      </c>
      <c r="B3" s="12">
        <v>6.3</v>
      </c>
      <c r="C3" s="83" t="s">
        <v>149</v>
      </c>
      <c r="D3" s="83"/>
      <c r="E3" s="83"/>
      <c r="F3" s="83"/>
      <c r="G3" s="83"/>
    </row>
    <row r="4" spans="1:7" ht="12.75">
      <c r="A4" t="s">
        <v>28</v>
      </c>
      <c r="B4" s="2">
        <f>B2*B3</f>
        <v>226.79999999999998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16.51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17.06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3.13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128.3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19.59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11.31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80.91999999999999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209.22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17.579999999999984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3.563888888888889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2.2477777777777774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5.8116666666666665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69</v>
      </c>
      <c r="C2" s="83"/>
      <c r="D2" s="83"/>
      <c r="E2" s="83"/>
      <c r="F2" s="83"/>
      <c r="G2" s="83"/>
    </row>
    <row r="3" spans="1:7" ht="12.75">
      <c r="A3" t="s">
        <v>87</v>
      </c>
      <c r="B3" s="12">
        <v>2.8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193.2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4.2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61.57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9.1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16.91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3.13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128.30999999999997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19.95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11.87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82.31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210.61999999999998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-17.419999999999987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1.859565217391304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1.1928985507246377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3.052463768115942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87</v>
      </c>
      <c r="B3" s="12">
        <v>0.235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223.25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13.2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12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150</v>
      </c>
      <c r="D10" s="83"/>
      <c r="E10" s="83"/>
      <c r="F10" s="83"/>
      <c r="G10" s="83"/>
    </row>
    <row r="11" spans="1:7" ht="12.75">
      <c r="A11" s="1" t="s">
        <v>12</v>
      </c>
      <c r="B11" s="11">
        <v>39.9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13.7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15.97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15.38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2.94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120.58999999999999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17.35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77.44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198.02999999999997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25.220000000000027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0.12693684210526315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0.08151578947368421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0.20845263157894733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0.236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224.2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10.5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24.61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18.71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2.78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113.86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18.68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80.14999999999999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194.01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30.189999999999998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0.11985263157894736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0.08436842105263156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0.20422105263157894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1600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0.075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120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32.77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17.91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16.02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1.94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79.33999999999999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18.32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79.21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158.54999999999998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-38.54999999999998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0.04958749999999999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0.049506249999999995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0.09909375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51</v>
      </c>
      <c r="C2" s="83"/>
      <c r="D2" s="83"/>
      <c r="E2" s="83"/>
      <c r="F2" s="83"/>
      <c r="G2" s="83"/>
    </row>
    <row r="3" spans="1:7" ht="12.75">
      <c r="A3" t="s">
        <v>88</v>
      </c>
      <c r="B3" s="10">
        <v>6.22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317.21999999999997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90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18.4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14.41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14.23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4.54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186.27999999999997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6.15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16.01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8.95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74.41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260.68999999999994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56.53000000000003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3.6525490196078425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1.4590196078431372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5.111568627450979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65</v>
      </c>
      <c r="C1" s="49" t="s">
        <v>67</v>
      </c>
      <c r="D1" s="49" t="s">
        <v>126</v>
      </c>
      <c r="E1" s="68" t="s">
        <v>75</v>
      </c>
      <c r="F1" s="49" t="s">
        <v>79</v>
      </c>
      <c r="G1" s="49" t="s">
        <v>80</v>
      </c>
      <c r="H1" s="50" t="s">
        <v>70</v>
      </c>
    </row>
    <row r="2" spans="1:8" ht="12.75">
      <c r="A2" s="51" t="s">
        <v>64</v>
      </c>
      <c r="B2" s="15" t="s">
        <v>66</v>
      </c>
      <c r="C2" s="15" t="s">
        <v>68</v>
      </c>
      <c r="D2" s="42" t="s">
        <v>127</v>
      </c>
      <c r="E2" s="69" t="s">
        <v>76</v>
      </c>
      <c r="F2" s="15" t="s">
        <v>76</v>
      </c>
      <c r="G2" s="15" t="s">
        <v>76</v>
      </c>
      <c r="H2" s="52" t="s">
        <v>69</v>
      </c>
    </row>
    <row r="3" spans="1:8" ht="12.75">
      <c r="A3" s="53" t="s">
        <v>51</v>
      </c>
      <c r="B3" s="43">
        <f>HRSW!B4</f>
        <v>306.59</v>
      </c>
      <c r="C3" s="43">
        <f>HRSW!B18</f>
        <v>171.95</v>
      </c>
      <c r="D3" s="16">
        <f>B3-C3</f>
        <v>134.64</v>
      </c>
      <c r="E3" s="18">
        <v>800</v>
      </c>
      <c r="F3" s="19">
        <f aca="true" t="shared" si="0" ref="F3:F18">B3*E3</f>
        <v>245271.99999999997</v>
      </c>
      <c r="G3" s="19">
        <f aca="true" t="shared" si="1" ref="G3:G18">E3*C3</f>
        <v>137560</v>
      </c>
      <c r="H3" s="30">
        <f>F3-G3</f>
        <v>107711.99999999997</v>
      </c>
    </row>
    <row r="4" spans="1:8" ht="12.75">
      <c r="A4" s="53" t="s">
        <v>52</v>
      </c>
      <c r="B4" s="43">
        <f>Durum!B4</f>
        <v>304.21999999999997</v>
      </c>
      <c r="C4" s="43">
        <f>Durum!B18</f>
        <v>168.24</v>
      </c>
      <c r="D4" s="16">
        <f aca="true" t="shared" si="2" ref="D4:D18">B4-C4</f>
        <v>135.97999999999996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53</v>
      </c>
      <c r="B5" s="43">
        <f>Barley!B4</f>
        <v>294.5</v>
      </c>
      <c r="C5" s="43">
        <f>Barley!B18</f>
        <v>149.33999999999997</v>
      </c>
      <c r="D5" s="16">
        <f t="shared" si="2"/>
        <v>145.16000000000003</v>
      </c>
      <c r="E5" s="18">
        <v>500</v>
      </c>
      <c r="F5" s="19">
        <f t="shared" si="0"/>
        <v>147250</v>
      </c>
      <c r="G5" s="19">
        <f t="shared" si="1"/>
        <v>74669.99999999999</v>
      </c>
      <c r="H5" s="30">
        <f t="shared" si="3"/>
        <v>72580.00000000001</v>
      </c>
    </row>
    <row r="6" spans="1:8" ht="12.75">
      <c r="A6" s="53" t="s">
        <v>26</v>
      </c>
      <c r="B6" s="43">
        <f>Corn!B4</f>
        <v>415.16</v>
      </c>
      <c r="C6" s="43">
        <f>Corn!B18</f>
        <v>279.31</v>
      </c>
      <c r="D6" s="16">
        <f t="shared" si="2"/>
        <v>135.85000000000002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297.7</v>
      </c>
      <c r="C7" s="43">
        <f>Soyb!B18</f>
        <v>150.21</v>
      </c>
      <c r="D7" s="16">
        <f t="shared" si="2"/>
        <v>147.48999999999998</v>
      </c>
      <c r="E7" s="18">
        <v>500</v>
      </c>
      <c r="F7" s="19">
        <f t="shared" si="0"/>
        <v>148850</v>
      </c>
      <c r="G7" s="19">
        <f t="shared" si="1"/>
        <v>75105</v>
      </c>
      <c r="H7" s="30">
        <f t="shared" si="3"/>
        <v>73745</v>
      </c>
    </row>
    <row r="8" spans="1:8" ht="12.75">
      <c r="A8" s="53" t="s">
        <v>85</v>
      </c>
      <c r="B8" s="43">
        <f>Drybean!B4</f>
        <v>345.45</v>
      </c>
      <c r="C8" s="43">
        <f>Drybean!B18</f>
        <v>218.28</v>
      </c>
      <c r="D8" s="16">
        <f t="shared" si="2"/>
        <v>127.16999999999999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54</v>
      </c>
      <c r="B9" s="43">
        <f>Oil_SF!B4</f>
        <v>275.8</v>
      </c>
      <c r="C9" s="43">
        <f>Oil_SF!B18</f>
        <v>171.47</v>
      </c>
      <c r="D9" s="16">
        <f t="shared" si="2"/>
        <v>104.33000000000001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55</v>
      </c>
      <c r="B10" s="43">
        <f>Conf_SF!B4</f>
        <v>351.35999999999996</v>
      </c>
      <c r="C10" s="43">
        <f>Conf_SF!B18</f>
        <v>195.1</v>
      </c>
      <c r="D10" s="16">
        <f t="shared" si="2"/>
        <v>156.25999999999996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56</v>
      </c>
      <c r="B11" s="43">
        <f>Canola!B4</f>
        <v>354.2</v>
      </c>
      <c r="C11" s="43">
        <f>Canola!B18</f>
        <v>194.5</v>
      </c>
      <c r="D11" s="16">
        <f t="shared" si="2"/>
        <v>159.7</v>
      </c>
      <c r="E11" s="18">
        <v>400</v>
      </c>
      <c r="F11" s="19">
        <f t="shared" si="0"/>
        <v>141680</v>
      </c>
      <c r="G11" s="19">
        <f t="shared" si="1"/>
        <v>77800</v>
      </c>
      <c r="H11" s="30">
        <f t="shared" si="3"/>
        <v>63880</v>
      </c>
    </row>
    <row r="12" spans="1:8" ht="12.75">
      <c r="A12" s="53" t="s">
        <v>57</v>
      </c>
      <c r="B12" s="43">
        <f>Flax!B4</f>
        <v>267.52</v>
      </c>
      <c r="C12" s="43">
        <f>Flax!B18</f>
        <v>115.99</v>
      </c>
      <c r="D12" s="16">
        <f t="shared" si="2"/>
        <v>151.52999999999997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60</v>
      </c>
      <c r="B13" s="43">
        <f>Peas!B4</f>
        <v>226.79999999999998</v>
      </c>
      <c r="C13" s="43">
        <f>Peas!B18</f>
        <v>128.3</v>
      </c>
      <c r="D13" s="16">
        <f t="shared" si="2"/>
        <v>98.49999999999997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61</v>
      </c>
      <c r="B14" s="43">
        <f>Oats!B4</f>
        <v>193.2</v>
      </c>
      <c r="C14" s="43">
        <f>Oats!B18</f>
        <v>128.30999999999997</v>
      </c>
      <c r="D14" s="16">
        <f t="shared" si="2"/>
        <v>64.89000000000001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58</v>
      </c>
      <c r="B15" s="43">
        <f>Mustard!B4</f>
        <v>223.25</v>
      </c>
      <c r="C15" s="43">
        <f>Mustard!B18</f>
        <v>120.58999999999999</v>
      </c>
      <c r="D15" s="16">
        <f t="shared" si="2"/>
        <v>102.66000000000001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59</v>
      </c>
      <c r="B16" s="43">
        <f>Buckwht!B4</f>
        <v>224.2</v>
      </c>
      <c r="C16" s="43">
        <f>Buckwht!B18</f>
        <v>113.86</v>
      </c>
      <c r="D16" s="16">
        <f t="shared" si="2"/>
        <v>110.33999999999999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62</v>
      </c>
      <c r="B17" s="43">
        <f>Millet!B4</f>
        <v>120</v>
      </c>
      <c r="C17" s="43">
        <f>Millet!B18</f>
        <v>79.33999999999999</v>
      </c>
      <c r="D17" s="16">
        <f t="shared" si="2"/>
        <v>40.66000000000001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63</v>
      </c>
      <c r="B18" s="43">
        <f>'Wint.Wht'!B4</f>
        <v>317.21999999999997</v>
      </c>
      <c r="C18" s="43">
        <f>'Wint.Wht'!B18</f>
        <v>186.27999999999997</v>
      </c>
      <c r="D18" s="44">
        <f t="shared" si="2"/>
        <v>130.94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81</v>
      </c>
      <c r="B19" s="14"/>
      <c r="C19" s="14"/>
      <c r="D19" s="14"/>
      <c r="E19" s="20">
        <f>SUM(E3:E18)</f>
        <v>2200</v>
      </c>
      <c r="F19" s="20">
        <f>SUM(F3:F18)</f>
        <v>683052</v>
      </c>
      <c r="G19" s="20">
        <f>SUM(G3:G18)</f>
        <v>365135</v>
      </c>
      <c r="H19" s="34">
        <f>SUM(H3:H18)</f>
        <v>317917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5" t="s">
        <v>50</v>
      </c>
      <c r="D21" s="75"/>
      <c r="E21" s="75"/>
      <c r="F21" s="4"/>
      <c r="G21" s="4"/>
      <c r="H21" s="4"/>
    </row>
    <row r="22" spans="1:8" ht="12.75">
      <c r="A22" s="67" t="s">
        <v>77</v>
      </c>
      <c r="B22" s="66"/>
      <c r="C22" s="66"/>
      <c r="D22" s="64"/>
      <c r="E22" s="66" t="s">
        <v>78</v>
      </c>
      <c r="F22" s="66"/>
      <c r="G22" s="66"/>
      <c r="H22" s="65"/>
    </row>
    <row r="23" spans="1:8" ht="12.75">
      <c r="A23" s="53" t="s">
        <v>86</v>
      </c>
      <c r="B23" s="4"/>
      <c r="C23" s="19">
        <f>F19</f>
        <v>683052</v>
      </c>
      <c r="D23" s="4"/>
      <c r="E23" s="4" t="s">
        <v>72</v>
      </c>
      <c r="F23" s="4"/>
      <c r="G23" s="19">
        <f>G19</f>
        <v>365135</v>
      </c>
      <c r="H23" s="55"/>
    </row>
    <row r="24" spans="1:8" ht="12.75">
      <c r="A24" s="76" t="s">
        <v>82</v>
      </c>
      <c r="B24" s="77"/>
      <c r="C24" s="18">
        <v>25300</v>
      </c>
      <c r="D24" s="59" t="s">
        <v>74</v>
      </c>
      <c r="E24" s="77" t="s">
        <v>128</v>
      </c>
      <c r="F24" s="77"/>
      <c r="G24" s="18">
        <v>41900</v>
      </c>
      <c r="H24" s="60" t="s">
        <v>74</v>
      </c>
    </row>
    <row r="25" spans="1:11" ht="12.75">
      <c r="A25" s="78"/>
      <c r="B25" s="79"/>
      <c r="C25" s="18">
        <v>0</v>
      </c>
      <c r="D25" s="4"/>
      <c r="E25" s="77" t="s">
        <v>71</v>
      </c>
      <c r="F25" s="77"/>
      <c r="G25" s="18">
        <v>95260</v>
      </c>
      <c r="H25" s="57"/>
      <c r="K25" s="61"/>
    </row>
    <row r="26" spans="1:8" ht="12.75">
      <c r="A26" s="78"/>
      <c r="B26" s="79"/>
      <c r="C26" s="18">
        <v>0</v>
      </c>
      <c r="D26" s="4"/>
      <c r="E26" s="77" t="s">
        <v>129</v>
      </c>
      <c r="F26" s="77"/>
      <c r="G26" s="18">
        <v>0</v>
      </c>
      <c r="H26" s="57"/>
    </row>
    <row r="27" spans="1:8" ht="12.75">
      <c r="A27" s="78"/>
      <c r="B27" s="79"/>
      <c r="C27" s="18">
        <v>0</v>
      </c>
      <c r="D27" s="4"/>
      <c r="E27" s="77" t="s">
        <v>73</v>
      </c>
      <c r="F27" s="77"/>
      <c r="G27" s="18">
        <v>0</v>
      </c>
      <c r="H27" s="57"/>
    </row>
    <row r="28" spans="1:8" ht="12.75">
      <c r="A28" s="78"/>
      <c r="B28" s="79"/>
      <c r="C28" s="18">
        <v>0</v>
      </c>
      <c r="D28" s="4"/>
      <c r="E28" s="79"/>
      <c r="F28" s="79"/>
      <c r="G28" s="18">
        <v>0</v>
      </c>
      <c r="H28" s="57"/>
    </row>
    <row r="29" spans="1:8" ht="12.75">
      <c r="A29" s="78"/>
      <c r="B29" s="79"/>
      <c r="C29" s="18">
        <v>0</v>
      </c>
      <c r="D29" s="4"/>
      <c r="E29" s="79"/>
      <c r="F29" s="79"/>
      <c r="G29" s="18">
        <v>0</v>
      </c>
      <c r="H29" s="57"/>
    </row>
    <row r="30" spans="1:8" ht="12.75">
      <c r="A30" s="78" t="s">
        <v>84</v>
      </c>
      <c r="B30" s="79"/>
      <c r="C30" s="22">
        <v>0</v>
      </c>
      <c r="D30" s="56"/>
      <c r="E30" s="79" t="s">
        <v>83</v>
      </c>
      <c r="F30" s="79"/>
      <c r="G30" s="22">
        <v>11000</v>
      </c>
      <c r="H30" s="57"/>
    </row>
    <row r="31" spans="1:8" ht="12.75">
      <c r="A31" s="53" t="s">
        <v>70</v>
      </c>
      <c r="B31" s="4"/>
      <c r="C31" s="19">
        <f>SUM(C23:C30)</f>
        <v>708352</v>
      </c>
      <c r="D31" s="4"/>
      <c r="E31" s="4" t="s">
        <v>70</v>
      </c>
      <c r="F31" s="4"/>
      <c r="G31" s="19">
        <f>SUM(G23:G30)</f>
        <v>513295</v>
      </c>
      <c r="H31" s="55"/>
    </row>
    <row r="32" spans="1:8" ht="12.75">
      <c r="A32" s="58" t="s">
        <v>130</v>
      </c>
      <c r="B32" s="3"/>
      <c r="C32" s="3"/>
      <c r="D32" s="3"/>
      <c r="E32" s="3"/>
      <c r="F32" s="3"/>
      <c r="G32" s="62">
        <f>C31-G31</f>
        <v>195057</v>
      </c>
      <c r="H32" s="54"/>
    </row>
    <row r="33" ht="12.75">
      <c r="G33" s="6"/>
    </row>
    <row r="34" spans="1:8" ht="12.75">
      <c r="A34" s="47" t="s">
        <v>151</v>
      </c>
      <c r="B34" s="81"/>
      <c r="C34" s="81"/>
      <c r="D34" s="81"/>
      <c r="E34" s="81"/>
      <c r="F34" s="63" t="s">
        <v>140</v>
      </c>
      <c r="G34" s="82"/>
      <c r="H34" s="82"/>
    </row>
    <row r="35" spans="3:6" ht="12.75">
      <c r="C35" s="45"/>
      <c r="D35" s="45"/>
      <c r="E35" s="45"/>
      <c r="F35" s="45"/>
    </row>
    <row r="36" spans="1:12" ht="12.75">
      <c r="A36" t="s">
        <v>31</v>
      </c>
      <c r="B36" s="80" t="s">
        <v>141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131</v>
      </c>
    </row>
    <row r="41" spans="1:12" ht="12.75">
      <c r="A41" s="25" t="s">
        <v>89</v>
      </c>
      <c r="B41" s="26" t="s">
        <v>90</v>
      </c>
      <c r="C41" s="26" t="s">
        <v>91</v>
      </c>
      <c r="D41" s="26" t="s">
        <v>92</v>
      </c>
      <c r="E41" s="26" t="s">
        <v>93</v>
      </c>
      <c r="F41" s="26" t="s">
        <v>94</v>
      </c>
      <c r="G41" s="26" t="s">
        <v>95</v>
      </c>
      <c r="H41" s="26" t="s">
        <v>96</v>
      </c>
      <c r="I41" s="26" t="s">
        <v>97</v>
      </c>
      <c r="J41" s="26" t="s">
        <v>98</v>
      </c>
      <c r="K41" s="26" t="s">
        <v>99</v>
      </c>
      <c r="L41" s="27" t="s">
        <v>100</v>
      </c>
    </row>
    <row r="42" spans="1:12" ht="12.75">
      <c r="A42" s="4" t="s">
        <v>51</v>
      </c>
      <c r="B42" s="28">
        <f>$E3*HRSW!$B7</f>
        <v>15400</v>
      </c>
      <c r="C42" s="28">
        <f>$E3*HRSW!$B8</f>
        <v>15200</v>
      </c>
      <c r="D42" s="28">
        <f>$E3*HRSW!$B9</f>
        <v>4400</v>
      </c>
      <c r="E42" s="28">
        <f>$E3*HRSW!$B10</f>
        <v>0</v>
      </c>
      <c r="F42" s="28">
        <f>$E3*HRSW!$B11</f>
        <v>58896</v>
      </c>
      <c r="G42" s="28">
        <f>$E3*HRSW!$B12</f>
        <v>12960</v>
      </c>
      <c r="H42" s="28">
        <f>$E3*HRSW!$B13</f>
        <v>13791.999999999998</v>
      </c>
      <c r="I42" s="28">
        <f>$E3*HRSW!$B14</f>
        <v>12360</v>
      </c>
      <c r="J42" s="28">
        <f>$E3*HRSW!$B15</f>
        <v>0</v>
      </c>
      <c r="K42" s="28">
        <f>$E3*HRSW!$B16</f>
        <v>1200</v>
      </c>
      <c r="L42" s="29">
        <f>$E3*HRSW!$B17</f>
        <v>3352.0000000000005</v>
      </c>
    </row>
    <row r="43" spans="1:12" ht="12.75">
      <c r="A43" s="4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53</v>
      </c>
      <c r="B44" s="19">
        <f>$E5*Barley!$B7</f>
        <v>7500</v>
      </c>
      <c r="C44" s="19">
        <f>$E5*Barley!$B8</f>
        <v>8000</v>
      </c>
      <c r="D44" s="19">
        <f>$E5*Barley!$B9</f>
        <v>750</v>
      </c>
      <c r="E44" s="19">
        <f>$E5*Barley!$B10</f>
        <v>0</v>
      </c>
      <c r="F44" s="19">
        <f>$E5*Barley!$B11</f>
        <v>32759.999999999996</v>
      </c>
      <c r="G44" s="19">
        <f>$E5*Barley!$B12</f>
        <v>4750</v>
      </c>
      <c r="H44" s="19">
        <f>$E5*Barley!$B13</f>
        <v>9965</v>
      </c>
      <c r="I44" s="19">
        <f>$E5*Barley!$B14</f>
        <v>8375</v>
      </c>
      <c r="J44" s="19">
        <f>$E5*Barley!$B15</f>
        <v>0</v>
      </c>
      <c r="K44" s="19">
        <f>$E5*Barley!$B16</f>
        <v>750</v>
      </c>
      <c r="L44" s="30">
        <f>$E5*Barley!$B17</f>
        <v>1820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25815</v>
      </c>
      <c r="C46" s="19">
        <f>$E7*Soyb!$B8</f>
        <v>7250</v>
      </c>
      <c r="D46" s="19">
        <f>$E7*Soyb!$B9</f>
        <v>0</v>
      </c>
      <c r="E46" s="19">
        <f>$E7*Soyb!$B10</f>
        <v>3500</v>
      </c>
      <c r="F46" s="19">
        <f>$E7*Soyb!$B11</f>
        <v>6720</v>
      </c>
      <c r="G46" s="19">
        <f>$E7*Soyb!$B12</f>
        <v>9850</v>
      </c>
      <c r="H46" s="19">
        <f>$E7*Soyb!$B13</f>
        <v>8660</v>
      </c>
      <c r="I46" s="19">
        <f>$E7*Soyb!$B14</f>
        <v>8230</v>
      </c>
      <c r="J46" s="19">
        <f>$E7*Soyb!$B15</f>
        <v>0</v>
      </c>
      <c r="K46" s="19">
        <f>$E7*Soyb!$B16</f>
        <v>3250</v>
      </c>
      <c r="L46" s="30">
        <f>$E7*Soyb!$B17</f>
        <v>1830</v>
      </c>
    </row>
    <row r="47" spans="1:12" ht="12.75">
      <c r="A47" s="4" t="s">
        <v>85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56</v>
      </c>
      <c r="B50" s="19">
        <f>$E11*Canola!$B7</f>
        <v>17000</v>
      </c>
      <c r="C50" s="19">
        <f>$E11*Canola!$B8</f>
        <v>6400</v>
      </c>
      <c r="D50" s="19">
        <f>$E11*Canola!$B9</f>
        <v>0</v>
      </c>
      <c r="E50" s="19">
        <f>$E11*Canola!$B10</f>
        <v>0</v>
      </c>
      <c r="F50" s="19">
        <f>$E11*Canola!$B11</f>
        <v>33452</v>
      </c>
      <c r="G50" s="19">
        <f>$E11*Canola!$B12</f>
        <v>6480</v>
      </c>
      <c r="H50" s="19">
        <f>$E11*Canola!$B13</f>
        <v>6100</v>
      </c>
      <c r="I50" s="19">
        <f>$E11*Canola!$B14</f>
        <v>5872</v>
      </c>
      <c r="J50" s="19">
        <f>$E11*Canola!$B15</f>
        <v>0</v>
      </c>
      <c r="K50" s="19">
        <f>$E11*Canola!$B16</f>
        <v>600</v>
      </c>
      <c r="L50" s="30">
        <f>$E11*Canola!$B17</f>
        <v>1896</v>
      </c>
    </row>
    <row r="51" spans="1:12" ht="12.75">
      <c r="A51" s="4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61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58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59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62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63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81</v>
      </c>
      <c r="B58" s="20">
        <f aca="true" t="shared" si="4" ref="B58:L58">SUM(B42:B57)</f>
        <v>65715</v>
      </c>
      <c r="C58" s="20">
        <f t="shared" si="4"/>
        <v>36850</v>
      </c>
      <c r="D58" s="20">
        <f t="shared" si="4"/>
        <v>5150</v>
      </c>
      <c r="E58" s="20">
        <f t="shared" si="4"/>
        <v>3500</v>
      </c>
      <c r="F58" s="20">
        <f t="shared" si="4"/>
        <v>131828</v>
      </c>
      <c r="G58" s="20">
        <f t="shared" si="4"/>
        <v>34040</v>
      </c>
      <c r="H58" s="20">
        <f t="shared" si="4"/>
        <v>38517</v>
      </c>
      <c r="I58" s="20">
        <f t="shared" si="4"/>
        <v>34837</v>
      </c>
      <c r="J58" s="20">
        <f t="shared" si="4"/>
        <v>0</v>
      </c>
      <c r="K58" s="20">
        <f t="shared" si="4"/>
        <v>5800</v>
      </c>
      <c r="L58" s="34">
        <f t="shared" si="4"/>
        <v>8898</v>
      </c>
    </row>
    <row r="59" spans="1:12" ht="12.75">
      <c r="A59" s="33" t="s">
        <v>101</v>
      </c>
      <c r="B59" s="20"/>
      <c r="C59" s="34"/>
      <c r="D59" s="35">
        <f>SUM(B58:L58)</f>
        <v>365135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43</v>
      </c>
      <c r="C2" s="83"/>
      <c r="D2" s="83"/>
      <c r="E2" s="83"/>
      <c r="F2" s="83"/>
      <c r="G2" s="83"/>
    </row>
    <row r="3" spans="1:7" ht="12.75">
      <c r="A3" t="s">
        <v>87</v>
      </c>
      <c r="B3" s="10">
        <v>7.13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306.59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19.25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142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152</v>
      </c>
      <c r="D10" s="83"/>
      <c r="E10" s="83"/>
      <c r="F10" s="83"/>
      <c r="G10" s="83"/>
    </row>
    <row r="11" spans="1:7" ht="12.75">
      <c r="A11" s="1" t="s">
        <v>12</v>
      </c>
      <c r="B11" s="11">
        <v>73.62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16.2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17.24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4.19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171.95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17.44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10.23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77.43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249.38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57.20999999999998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3.9988372093023252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1.8006976744186047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5.79953488372093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41</v>
      </c>
      <c r="C2" s="83"/>
      <c r="D2" s="83"/>
      <c r="E2" s="83"/>
      <c r="F2" s="83"/>
      <c r="G2" s="83"/>
    </row>
    <row r="3" spans="1:7" ht="12.75">
      <c r="A3" t="s">
        <v>87</v>
      </c>
      <c r="B3" s="10">
        <v>7.42</v>
      </c>
      <c r="C3" s="83" t="s">
        <v>132</v>
      </c>
      <c r="D3" s="83"/>
      <c r="E3" s="83"/>
      <c r="F3" s="83"/>
      <c r="G3" s="83"/>
    </row>
    <row r="4" spans="1:7" ht="12.75">
      <c r="A4" t="s">
        <v>28</v>
      </c>
      <c r="B4">
        <f>B2*B3</f>
        <v>304.21999999999997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21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142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152</v>
      </c>
      <c r="D10" s="83"/>
      <c r="E10" s="83"/>
      <c r="F10" s="83"/>
      <c r="G10" s="83"/>
    </row>
    <row r="11" spans="1:7" ht="12.75">
      <c r="A11" s="1" t="s">
        <v>12</v>
      </c>
      <c r="B11" s="11">
        <v>69.53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17.11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168.24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17.36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10.19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77.28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245.52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58.69999999999996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4.1034146341463416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1.884878048780488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5.988292682926829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62</v>
      </c>
      <c r="C2" s="83"/>
      <c r="D2" s="83"/>
      <c r="E2" s="83"/>
      <c r="F2" s="83"/>
      <c r="G2" s="83"/>
    </row>
    <row r="3" spans="1:7" ht="12.75">
      <c r="A3" t="s">
        <v>87</v>
      </c>
      <c r="B3" s="10">
        <v>4.75</v>
      </c>
      <c r="C3" s="83" t="s">
        <v>155</v>
      </c>
      <c r="D3" s="83"/>
      <c r="E3" s="83"/>
      <c r="F3" s="83"/>
      <c r="G3" s="83"/>
    </row>
    <row r="4" spans="1:7" ht="12.75">
      <c r="A4" t="s">
        <v>28</v>
      </c>
      <c r="B4" s="2">
        <f>B2*B3</f>
        <v>294.5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65.52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9.5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19.93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3.64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149.33999999999997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7.07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19.64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81.71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231.04999999999995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63.450000000000045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2.4087096774193544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1.3179032258064516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3.7266129032258055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97</v>
      </c>
      <c r="C2" s="83"/>
      <c r="D2" s="83"/>
      <c r="E2" s="83"/>
      <c r="F2" s="83"/>
      <c r="G2" s="83"/>
    </row>
    <row r="3" spans="1:7" ht="12.75">
      <c r="A3" t="s">
        <v>87</v>
      </c>
      <c r="B3" s="10">
        <v>4.28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415.16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69.16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89.02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35.1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25.24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18.58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19.4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6.81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279.31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8.49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26.47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15.53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93.78999999999999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373.1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42.06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2.879484536082474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0.9669072164948452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3.8463917525773197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26</v>
      </c>
      <c r="C2" s="83"/>
      <c r="D2" s="83"/>
      <c r="E2" s="83"/>
      <c r="F2" s="83"/>
      <c r="G2" s="83"/>
    </row>
    <row r="3" spans="1:7" ht="12.75">
      <c r="A3" t="s">
        <v>87</v>
      </c>
      <c r="B3" s="10">
        <v>11.45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297.7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51.63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143</v>
      </c>
      <c r="D10" s="83"/>
      <c r="E10" s="83"/>
      <c r="F10" s="83"/>
      <c r="G10" s="83"/>
    </row>
    <row r="11" spans="1:7" ht="12.75">
      <c r="A11" s="1" t="s">
        <v>12</v>
      </c>
      <c r="B11" s="11">
        <v>13.44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19.7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17.32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16.46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3.66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150.21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6.54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11.02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79.25999999999999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229.47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68.22999999999999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5.7773076923076925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3.048461538461538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8.82576923076923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1410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0.245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345.45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36</v>
      </c>
      <c r="C8" s="83" t="s">
        <v>144</v>
      </c>
      <c r="D8" s="83"/>
      <c r="E8" s="83"/>
      <c r="F8" s="83"/>
      <c r="G8" s="83"/>
    </row>
    <row r="9" spans="1:7" ht="12.75">
      <c r="A9" s="1" t="s">
        <v>24</v>
      </c>
      <c r="B9" s="11">
        <v>18</v>
      </c>
      <c r="C9" s="83" t="s">
        <v>145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44.8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31.8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20.63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18.23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4.5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5.32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218.28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22.24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13.07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85.74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304.02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41.43000000000001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0.15480851063829787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0.06080851063829787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0.21561702127659574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1400</v>
      </c>
      <c r="C2" s="83"/>
      <c r="D2" s="83"/>
      <c r="E2" s="83"/>
      <c r="F2" s="83"/>
      <c r="G2" s="83"/>
    </row>
    <row r="3" spans="1:7" ht="12.75">
      <c r="A3" t="s">
        <v>87</v>
      </c>
      <c r="B3" s="10">
        <v>0.197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275.8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28.6</v>
      </c>
      <c r="C7" s="86" t="s">
        <v>153</v>
      </c>
      <c r="D7" s="83"/>
      <c r="E7" s="83"/>
      <c r="F7" s="83"/>
      <c r="G7" s="83"/>
    </row>
    <row r="8" spans="1:7" ht="12.75">
      <c r="A8" s="1" t="s">
        <v>9</v>
      </c>
      <c r="B8" s="11">
        <v>24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146</v>
      </c>
      <c r="D10" s="83"/>
      <c r="E10" s="83"/>
      <c r="F10" s="83"/>
      <c r="G10" s="83"/>
    </row>
    <row r="11" spans="1:7" ht="12.75">
      <c r="A11" s="1" t="s">
        <v>12</v>
      </c>
      <c r="B11" s="11">
        <v>43.65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18.95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14.79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2.8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4.18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171.47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6.88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18.94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11.62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43.3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80.74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252.20999999999998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23.590000000000032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0.12247857142857142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0.05767142857142857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0.18014999999999998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9:G9"/>
    <mergeCell ref="C10:G10"/>
    <mergeCell ref="C13:G13"/>
    <mergeCell ref="C14:G14"/>
    <mergeCell ref="C15:G15"/>
    <mergeCell ref="C16:G16"/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2009-12-11T22:13:50Z</cp:lastPrinted>
  <dcterms:created xsi:type="dcterms:W3CDTF">2005-01-10T15:34:54Z</dcterms:created>
  <dcterms:modified xsi:type="dcterms:W3CDTF">2010-12-15T16:37:17Z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