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<sst xmlns="http://schemas.openxmlformats.org/spreadsheetml/2006/main" count="678" uniqueCount="158">
  <si>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</si>
  <si>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</si>
  <si>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</si>
  <si>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</si>
  <si>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</si>
  <si>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</si>
  <si>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</si>
  <si>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</si>
  <si>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</si>
  <si>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</si>
  <si>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</si>
  <si>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</si>
  <si>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</si>
  <si>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</si>
  <si>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</si>
  <si>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</si>
  <si>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</si>
  <si>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</si>
  <si>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</si>
  <si>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</si>
  <si>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</si>
  <si>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</si>
  <si>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</si>
  <si>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</si>
  <si>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</si>
  <si>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</si>
  <si>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</si>
  <si>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</si>
  <si>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</si>
  <si>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</si>
  <si>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</si>
  <si>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</si>
  <si>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</si>
  <si>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</si>
  <si>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</si>
  <si>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</si>
  <si>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</si>
  <si>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</si>
  <si>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</si>
  <si>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</si>
  <si>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</si>
  <si>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</si>
  <si>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</si>
  <si>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</si>
  <si>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</si>
  <si>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</si>
  <si>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</si>
  <si>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</si>
  <si>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</si>
  <si>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</si>
  <si>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</si>
  <si>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</si>
  <si>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</si>
  <si>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</si>
  <si>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</si>
  <si>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</si>
  <si>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</si>
  <si>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</si>
  <si>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</si>
  <si>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</si>
  <si>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</si>
  <si>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</si>
  <si>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</si>
  <si>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</si>
  <si>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</si>
  <si>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</si>
  <si>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</si>
  <si>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</si>
  <si>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</si>
  <si>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</si>
  <si>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</si>
  <si>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</si>
  <si>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</si>
  <si>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</si>
  <si>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</si>
  <si>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</si>
  <si>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</si>
  <si>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</si>
  <si>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</si>
  <si>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</si>
  <si>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</si>
  <si>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</si>
  <si>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</si>
  <si>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</si>
  <si>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</si>
  <si>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</si>
  <si>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</si>
  <si>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</si>
  <si>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</si>
  <si>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</si>
  <si>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</si>
  <si>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</si>
  <si>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</si>
  <si>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</si>
  <si>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</si>
  <si>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</si>
  <si>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</si>
  <si>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</si>
  <si>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</si>
  <si>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</si>
  <si>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</si>
  <si>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</si>
  <si>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</si>
  <si>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</si>
  <si>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</si>
  <si>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</si>
  <si>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</si>
  <si>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</si>
  <si>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</si>
  <si>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</si>
  <si>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</si>
  <si>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</si>
  <si>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</si>
  <si>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</si>
  <si>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</si>
  <si>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</si>
  <si>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</si>
  <si>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</si>
  <si>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</si>
  <si>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</si>
  <si>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</si>
  <si>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</si>
  <si>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</si>
  <si>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</si>
  <si>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</si>
  <si>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</si>
  <si>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</si>
  <si>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</si>
  <si>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</si>
  <si>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</si>
  <si>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</si>
  <si>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</si>
  <si>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</si>
  <si>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</si>
  <si>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</si>
  <si>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</si>
  <si>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</si>
  <si>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</si>
  <si>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</si>
  <si>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</si>
  <si>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</si>
  <si>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East Central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</si>
  <si>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</si>
  <si>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</si>
  <si>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</si>
  <si>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</si>
  <si>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</si>
  <si>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Malt price, feed quality occurs 40%, price est. is $2.79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</si>
  <si>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</si>
  <si>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</si>
  <si>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</si>
  <si>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</si>
  <si>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</si>
  <si>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</si>
  <si>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Food quality price</t>
  </si>
  <si>
    <t>Insecticide seed treatment for flea beetles</t>
  </si>
  <si>
    <t>Name</t>
  </si>
  <si>
    <t>Includes seed treatment for wireworn &amp; flea beetle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</si>
</sst>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1" t="s">
        <v>141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4" t="s">
        <v>105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112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4" t="s">
        <v>113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114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142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118</v>
      </c>
      <c r="B19" s="38"/>
      <c r="C19" s="38"/>
      <c r="E19" s="38"/>
      <c r="F19" s="38"/>
      <c r="G19" s="38"/>
      <c r="H19" s="38"/>
    </row>
    <row r="20" spans="1:8" ht="12.75">
      <c r="A20" s="17" t="s">
        <v>119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120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121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4" t="s">
        <v>122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123</v>
      </c>
      <c r="B25" s="38"/>
      <c r="C25" s="38"/>
      <c r="D25" s="38"/>
      <c r="E25" s="38"/>
      <c r="F25" s="38"/>
      <c r="G25" s="38"/>
      <c r="H25" s="38"/>
    </row>
    <row r="26" spans="1:8" ht="15">
      <c r="A26" s="17" t="s">
        <v>124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3" t="s">
        <v>135</v>
      </c>
      <c r="B32" s="36" t="s">
        <v>136</v>
      </c>
      <c r="C32" s="36"/>
      <c r="D32" s="40"/>
      <c r="E32" s="36" t="s">
        <v>137</v>
      </c>
      <c r="F32" s="36"/>
      <c r="G32" s="36"/>
      <c r="H32" s="36"/>
    </row>
    <row r="33" spans="1:11" ht="12.75">
      <c r="A33" s="36" t="s">
        <v>138</v>
      </c>
      <c r="B33" s="73" t="s">
        <v>139</v>
      </c>
      <c r="C33" s="74"/>
      <c r="D33" s="74"/>
      <c r="E33" s="74"/>
      <c r="F33" s="74"/>
      <c r="G33" s="74"/>
      <c r="H33" s="36" t="s">
        <v>140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1250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0.235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293.75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38.95</v>
      </c>
      <c r="C7" s="86" t="s">
        <v>157</v>
      </c>
      <c r="D7" s="81"/>
      <c r="E7" s="81"/>
      <c r="F7" s="81"/>
      <c r="G7" s="81"/>
    </row>
    <row r="8" spans="1:7" ht="12.75">
      <c r="A8" s="1" t="s">
        <v>9</v>
      </c>
      <c r="B8" s="11">
        <v>23.5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12</v>
      </c>
      <c r="C10" s="81" t="s">
        <v>152</v>
      </c>
      <c r="D10" s="81"/>
      <c r="E10" s="81"/>
      <c r="F10" s="81"/>
      <c r="G10" s="81"/>
    </row>
    <row r="11" spans="1:7" ht="12.75">
      <c r="A11" s="1" t="s">
        <v>12</v>
      </c>
      <c r="B11" s="11">
        <v>24.33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11.4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15.26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14.35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2.5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13.5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4.09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159.88000000000002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5.69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18.02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11.16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80.97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240.85000000000002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52.89999999999998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0.12790400000000002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0.064776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0.19268000000000002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1390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0.169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234.91000000000003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40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 t="s">
        <v>153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47.12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14.33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15.12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148.47000000000003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5.39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17.34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10.54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79.37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227.84000000000003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7.069999999999993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0.10681294964028779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0.05710071942446043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0.16391366906474822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18</v>
      </c>
      <c r="C2" s="81"/>
      <c r="D2" s="81"/>
      <c r="E2" s="81"/>
      <c r="F2" s="81"/>
      <c r="G2" s="81"/>
    </row>
    <row r="3" spans="1:7" ht="12.75">
      <c r="A3" t="s">
        <v>89</v>
      </c>
      <c r="B3" s="12">
        <v>8.59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154.62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8.75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18.86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7.3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14.02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15.15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2.18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85.26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5.38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17.13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10.73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79.34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164.60000000000002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-9.980000000000018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4.736666666666667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4.407777777777778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9.144444444444446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35</v>
      </c>
      <c r="C2" s="81"/>
      <c r="D2" s="81"/>
      <c r="E2" s="81"/>
      <c r="F2" s="81"/>
      <c r="G2" s="81"/>
    </row>
    <row r="3" spans="1:7" ht="12.75">
      <c r="A3" t="s">
        <v>89</v>
      </c>
      <c r="B3" s="12">
        <v>6</v>
      </c>
      <c r="C3" s="81" t="s">
        <v>154</v>
      </c>
      <c r="D3" s="81"/>
      <c r="E3" s="81"/>
      <c r="F3" s="81"/>
      <c r="G3" s="81"/>
    </row>
    <row r="4" spans="1:7" ht="12.75">
      <c r="A4" t="s">
        <v>28</v>
      </c>
      <c r="B4" s="2">
        <f>B2*B3</f>
        <v>210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31.5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24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7.25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14.66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16.03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7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113.34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5.56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10.84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81.1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194.44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15.560000000000002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3.2382857142857144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2.317142857142857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5.555428571428571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59</v>
      </c>
      <c r="C2" s="81"/>
      <c r="D2" s="81"/>
      <c r="E2" s="81"/>
      <c r="F2" s="81"/>
      <c r="G2" s="81"/>
    </row>
    <row r="3" spans="1:7" ht="12.75">
      <c r="A3" t="s">
        <v>89</v>
      </c>
      <c r="B3" s="10">
        <v>2.16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127.44000000000001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32.85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6.8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16.16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16.11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2.26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88.18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5.87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18.56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11.17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81.7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169.88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-42.43999999999998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1.4945762711864408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1.3847457627118644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2.879322033898305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900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0.233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209.70000000000002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11.4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11.5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6</v>
      </c>
      <c r="C10" s="81" t="s">
        <v>155</v>
      </c>
      <c r="D10" s="81"/>
      <c r="E10" s="81"/>
      <c r="F10" s="81"/>
      <c r="G10" s="81"/>
    </row>
    <row r="11" spans="1:7" ht="12.75">
      <c r="A11" s="1" t="s">
        <v>12</v>
      </c>
      <c r="B11" s="11">
        <v>23.47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12.99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14.33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2.13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83.32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16.41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9.86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77.47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160.79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48.910000000000025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0.09257777777777777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0.08607777777777778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0.17865555555555554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950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0.194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184.3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10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14.98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13.189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14.41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2.08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81.159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16.58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9.94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77.78999999999999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158.949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25.351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0.08543052631578948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0.08188421052631578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0.16731473684210527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1700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0.065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110.5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2.5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22.92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14.75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15.34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1.63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63.64000000000001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5.48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17.49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10.6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79.67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143.31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-32.81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0.03743529411764707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0.04686470588235294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0.0843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47</v>
      </c>
      <c r="C2" s="81"/>
      <c r="D2" s="81"/>
      <c r="E2" s="81"/>
      <c r="F2" s="81"/>
      <c r="G2" s="81"/>
    </row>
    <row r="3" spans="1:7" ht="12.75">
      <c r="A3" t="s">
        <v>90</v>
      </c>
      <c r="B3" s="10">
        <v>4.9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230.3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7.5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16.8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9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54.65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12.2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12.51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13.98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3.48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136.11999999999998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5.07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15.53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8.86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75.56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211.67999999999998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18.620000000000033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2.896170212765957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1.607659574468085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4.503829787234042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42</v>
      </c>
      <c r="C2" s="81"/>
      <c r="D2" s="81"/>
      <c r="E2" s="81"/>
      <c r="F2" s="81"/>
      <c r="G2" s="81"/>
    </row>
    <row r="3" spans="1:7" ht="12.75">
      <c r="A3" t="s">
        <v>30</v>
      </c>
      <c r="B3" s="10">
        <v>3.68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154.56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6.24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47.69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12.28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13.59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2.5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97.8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5.02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15.34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8.85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75.31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173.11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-18.55000000000001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2.3285714285714283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1.793095238095238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4.121666666666667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8" ht="12.75">
      <c r="A1" s="45"/>
      <c r="B1" s="46" t="s">
        <v>67</v>
      </c>
      <c r="C1" s="46" t="s">
        <v>69</v>
      </c>
      <c r="D1" s="46" t="s">
        <v>128</v>
      </c>
      <c r="E1" s="69" t="s">
        <v>77</v>
      </c>
      <c r="F1" s="46" t="s">
        <v>81</v>
      </c>
      <c r="G1" s="46" t="s">
        <v>82</v>
      </c>
      <c r="H1" s="47" t="s">
        <v>72</v>
      </c>
    </row>
    <row r="2" spans="1:8" ht="12.75">
      <c r="A2" s="48" t="s">
        <v>66</v>
      </c>
      <c r="B2" s="15" t="s">
        <v>68</v>
      </c>
      <c r="C2" s="15" t="s">
        <v>70</v>
      </c>
      <c r="D2" s="41" t="s">
        <v>129</v>
      </c>
      <c r="E2" s="70" t="s">
        <v>78</v>
      </c>
      <c r="F2" s="15" t="s">
        <v>78</v>
      </c>
      <c r="G2" s="15" t="s">
        <v>78</v>
      </c>
      <c r="H2" s="49" t="s">
        <v>71</v>
      </c>
    </row>
    <row r="3" spans="1:8" ht="12.75">
      <c r="A3" s="50" t="s">
        <v>52</v>
      </c>
      <c r="B3" s="42">
        <f>HRSW!B4</f>
        <v>227.95999999999998</v>
      </c>
      <c r="C3" s="42">
        <f>HRSW!B18</f>
        <v>127.8</v>
      </c>
      <c r="D3" s="16">
        <f>B3-C3</f>
        <v>100.15999999999998</v>
      </c>
      <c r="E3" s="18">
        <v>800</v>
      </c>
      <c r="F3" s="19">
        <f aca="true" t="shared" si="0" ref="F3:F19">B3*E3</f>
        <v>182367.99999999997</v>
      </c>
      <c r="G3" s="19">
        <f aca="true" t="shared" si="1" ref="G3:G19">E3*C3</f>
        <v>102240</v>
      </c>
      <c r="H3" s="29">
        <f>F3-G3</f>
        <v>80127.99999999997</v>
      </c>
    </row>
    <row r="4" spans="1:8" ht="12.75">
      <c r="A4" s="50" t="s">
        <v>53</v>
      </c>
      <c r="B4" s="42">
        <f>Durum!B4</f>
        <v>202.56</v>
      </c>
      <c r="C4" s="42">
        <f>Durum!B18</f>
        <v>111.23999999999998</v>
      </c>
      <c r="D4" s="16">
        <f aca="true" t="shared" si="2" ref="D4:D19">B4-C4</f>
        <v>91.32000000000002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0" t="s">
        <v>54</v>
      </c>
      <c r="B5" s="42">
        <f>Barley!B4</f>
        <v>205.2</v>
      </c>
      <c r="C5" s="42">
        <f>Barley!B18</f>
        <v>108.35</v>
      </c>
      <c r="D5" s="16">
        <f t="shared" si="2"/>
        <v>96.85</v>
      </c>
      <c r="E5" s="18">
        <v>200</v>
      </c>
      <c r="F5" s="19">
        <f t="shared" si="0"/>
        <v>41040</v>
      </c>
      <c r="G5" s="19">
        <f t="shared" si="1"/>
        <v>21670</v>
      </c>
      <c r="H5" s="29">
        <f t="shared" si="3"/>
        <v>19370</v>
      </c>
    </row>
    <row r="6" spans="1:8" ht="12.75">
      <c r="A6" s="50" t="s">
        <v>26</v>
      </c>
      <c r="B6" s="42">
        <f>Corn!B4</f>
        <v>346.8</v>
      </c>
      <c r="C6" s="42">
        <f>Corn!B18</f>
        <v>230.48</v>
      </c>
      <c r="D6" s="16">
        <f t="shared" si="2"/>
        <v>116.32000000000002</v>
      </c>
      <c r="E6" s="18">
        <v>200</v>
      </c>
      <c r="F6" s="19">
        <f t="shared" si="0"/>
        <v>69360</v>
      </c>
      <c r="G6" s="19">
        <f t="shared" si="1"/>
        <v>46096</v>
      </c>
      <c r="H6" s="29">
        <f t="shared" si="3"/>
        <v>23264</v>
      </c>
    </row>
    <row r="7" spans="1:8" ht="12.75">
      <c r="A7" s="50" t="s">
        <v>25</v>
      </c>
      <c r="B7" s="42">
        <f>Soyb!B4</f>
        <v>261.3</v>
      </c>
      <c r="C7" s="42">
        <f>Soyb!B18</f>
        <v>123.5</v>
      </c>
      <c r="D7" s="16">
        <f t="shared" si="2"/>
        <v>137.8</v>
      </c>
      <c r="E7" s="18">
        <v>1000</v>
      </c>
      <c r="F7" s="19">
        <f t="shared" si="0"/>
        <v>261300</v>
      </c>
      <c r="G7" s="19">
        <f t="shared" si="1"/>
        <v>123500</v>
      </c>
      <c r="H7" s="29">
        <f t="shared" si="3"/>
        <v>137800</v>
      </c>
    </row>
    <row r="8" spans="1:8" ht="12.75">
      <c r="A8" s="50" t="s">
        <v>87</v>
      </c>
      <c r="B8" s="42">
        <f>Drybean!B4</f>
        <v>348.40000000000003</v>
      </c>
      <c r="C8" s="42">
        <f>Drybean!B18</f>
        <v>183.81999999999996</v>
      </c>
      <c r="D8" s="16">
        <f t="shared" si="2"/>
        <v>164.58000000000007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0" t="s">
        <v>55</v>
      </c>
      <c r="B9" s="42">
        <f>Oil_SF!B4</f>
        <v>224.64</v>
      </c>
      <c r="C9" s="42">
        <f>Oil_SF!B18</f>
        <v>137.03999999999996</v>
      </c>
      <c r="D9" s="16">
        <f t="shared" si="2"/>
        <v>87.60000000000002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0" t="s">
        <v>56</v>
      </c>
      <c r="B10" s="42">
        <f>Conf_SF!B4</f>
        <v>293.75</v>
      </c>
      <c r="C10" s="42">
        <f>Conf_SF!B18</f>
        <v>159.88000000000002</v>
      </c>
      <c r="D10" s="16">
        <f t="shared" si="2"/>
        <v>133.86999999999998</v>
      </c>
      <c r="E10" s="18">
        <v>0</v>
      </c>
      <c r="F10" s="19">
        <f t="shared" si="0"/>
        <v>0</v>
      </c>
      <c r="G10" s="19">
        <f t="shared" si="1"/>
        <v>0</v>
      </c>
      <c r="H10" s="29">
        <f t="shared" si="3"/>
        <v>0</v>
      </c>
    </row>
    <row r="11" spans="1:8" ht="12.75">
      <c r="A11" s="50" t="s">
        <v>57</v>
      </c>
      <c r="B11" s="42">
        <f>Canola!B4</f>
        <v>234.91000000000003</v>
      </c>
      <c r="C11" s="42">
        <f>Canola!B18</f>
        <v>148.47000000000003</v>
      </c>
      <c r="D11" s="16">
        <f t="shared" si="2"/>
        <v>86.44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0" t="s">
        <v>58</v>
      </c>
      <c r="B12" s="42">
        <f>Flax!B4</f>
        <v>154.62</v>
      </c>
      <c r="C12" s="42">
        <f>Flax!B18</f>
        <v>85.26</v>
      </c>
      <c r="D12" s="16">
        <f t="shared" si="2"/>
        <v>69.36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0" t="s">
        <v>61</v>
      </c>
      <c r="B13" s="42">
        <f>Peas!B4</f>
        <v>210</v>
      </c>
      <c r="C13" s="42">
        <f>Peas!B18</f>
        <v>113.34</v>
      </c>
      <c r="D13" s="16">
        <f t="shared" si="2"/>
        <v>96.66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0" t="s">
        <v>62</v>
      </c>
      <c r="B14" s="42">
        <f>Oats!B4</f>
        <v>127.44000000000001</v>
      </c>
      <c r="C14" s="42">
        <f>Oats!B18</f>
        <v>88.18</v>
      </c>
      <c r="D14" s="16">
        <f t="shared" si="2"/>
        <v>39.260000000000005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0" t="s">
        <v>59</v>
      </c>
      <c r="B15" s="42">
        <f>Mustard!B4</f>
        <v>209.70000000000002</v>
      </c>
      <c r="C15" s="42">
        <f>Mustard!B18</f>
        <v>83.32</v>
      </c>
      <c r="D15" s="16">
        <f t="shared" si="2"/>
        <v>126.38000000000002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0" t="s">
        <v>60</v>
      </c>
      <c r="B16" s="42">
        <f>Buckwht!B4</f>
        <v>184.3</v>
      </c>
      <c r="C16" s="42">
        <f>Buckwht!B18</f>
        <v>81.159</v>
      </c>
      <c r="D16" s="16">
        <f t="shared" si="2"/>
        <v>103.141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0" t="s">
        <v>63</v>
      </c>
      <c r="B17" s="42">
        <f>Millet!B4</f>
        <v>110.5</v>
      </c>
      <c r="C17" s="42">
        <f>Millet!B18</f>
        <v>63.64000000000001</v>
      </c>
      <c r="D17" s="16">
        <f t="shared" si="2"/>
        <v>46.85999999999999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0" t="s">
        <v>64</v>
      </c>
      <c r="B18" s="42">
        <f>'Wint.Wht'!B4</f>
        <v>230.3</v>
      </c>
      <c r="C18" s="42">
        <f>'Wint.Wht'!B18</f>
        <v>136.11999999999998</v>
      </c>
      <c r="D18" s="16">
        <f t="shared" si="2"/>
        <v>94.18000000000004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0" t="s">
        <v>65</v>
      </c>
      <c r="B19" s="42">
        <f>Rye!B4</f>
        <v>154.56</v>
      </c>
      <c r="C19" s="42">
        <f>Rye!B18</f>
        <v>97.8</v>
      </c>
      <c r="D19" s="16">
        <f t="shared" si="2"/>
        <v>56.760000000000005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83</v>
      </c>
      <c r="B20" s="14"/>
      <c r="C20" s="14"/>
      <c r="D20" s="14"/>
      <c r="E20" s="20">
        <f>SUM(E3:E19)</f>
        <v>2200</v>
      </c>
      <c r="F20" s="20">
        <f>SUM(F3:F19)</f>
        <v>554068</v>
      </c>
      <c r="G20" s="20">
        <f>SUM(G3:G19)</f>
        <v>293506</v>
      </c>
      <c r="H20" s="33">
        <f>SUM(H3:H19)</f>
        <v>260561.99999999997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79" t="s">
        <v>51</v>
      </c>
      <c r="D22" s="79"/>
      <c r="E22" s="79"/>
      <c r="F22" s="3"/>
      <c r="G22" s="3"/>
      <c r="H22" s="3"/>
    </row>
    <row r="23" spans="1:8" ht="12.75">
      <c r="A23" s="51" t="s">
        <v>79</v>
      </c>
      <c r="B23" s="52"/>
      <c r="C23" s="52"/>
      <c r="D23" s="53"/>
      <c r="E23" s="52" t="s">
        <v>80</v>
      </c>
      <c r="F23" s="52"/>
      <c r="G23" s="52"/>
      <c r="H23" s="54"/>
    </row>
    <row r="24" spans="1:8" ht="12.75">
      <c r="A24" s="50" t="s">
        <v>88</v>
      </c>
      <c r="B24" s="4"/>
      <c r="C24" s="19">
        <f>F20</f>
        <v>554068</v>
      </c>
      <c r="D24" s="4"/>
      <c r="E24" s="4" t="s">
        <v>74</v>
      </c>
      <c r="F24" s="4"/>
      <c r="G24" s="55">
        <f>G20</f>
        <v>293506</v>
      </c>
      <c r="H24" s="56"/>
    </row>
    <row r="25" spans="1:8" ht="12.75">
      <c r="A25" s="80" t="s">
        <v>84</v>
      </c>
      <c r="B25" s="76"/>
      <c r="C25" s="61">
        <v>21450</v>
      </c>
      <c r="D25" s="62" t="s">
        <v>76</v>
      </c>
      <c r="E25" s="76" t="s">
        <v>131</v>
      </c>
      <c r="F25" s="76"/>
      <c r="G25" s="61">
        <v>39900</v>
      </c>
      <c r="H25" s="63" t="s">
        <v>76</v>
      </c>
    </row>
    <row r="26" spans="1:11" ht="12.75">
      <c r="A26" s="77"/>
      <c r="B26" s="78"/>
      <c r="C26" s="61">
        <v>0</v>
      </c>
      <c r="D26" s="4"/>
      <c r="E26" s="76" t="s">
        <v>73</v>
      </c>
      <c r="F26" s="76"/>
      <c r="G26" s="61">
        <v>101420</v>
      </c>
      <c r="H26" s="58"/>
      <c r="K26" s="64"/>
    </row>
    <row r="27" spans="1:8" ht="12.75">
      <c r="A27" s="77"/>
      <c r="B27" s="78"/>
      <c r="C27" s="61">
        <v>0</v>
      </c>
      <c r="D27" s="4"/>
      <c r="E27" s="76" t="s">
        <v>132</v>
      </c>
      <c r="F27" s="76"/>
      <c r="G27" s="61">
        <v>0</v>
      </c>
      <c r="H27" s="58"/>
    </row>
    <row r="28" spans="1:8" ht="12.75">
      <c r="A28" s="77"/>
      <c r="B28" s="78"/>
      <c r="C28" s="61">
        <v>0</v>
      </c>
      <c r="D28" s="4"/>
      <c r="E28" s="76" t="s">
        <v>75</v>
      </c>
      <c r="F28" s="76"/>
      <c r="G28" s="61">
        <v>0</v>
      </c>
      <c r="H28" s="58"/>
    </row>
    <row r="29" spans="1:8" ht="12.75">
      <c r="A29" s="77"/>
      <c r="B29" s="78"/>
      <c r="C29" s="61">
        <v>0</v>
      </c>
      <c r="D29" s="4"/>
      <c r="E29" s="78"/>
      <c r="F29" s="78"/>
      <c r="G29" s="61">
        <v>0</v>
      </c>
      <c r="H29" s="58"/>
    </row>
    <row r="30" spans="1:8" ht="12.75">
      <c r="A30" s="77"/>
      <c r="B30" s="78"/>
      <c r="C30" s="61">
        <v>0</v>
      </c>
      <c r="D30" s="4"/>
      <c r="E30" s="78"/>
      <c r="F30" s="78"/>
      <c r="G30" s="61">
        <v>0</v>
      </c>
      <c r="H30" s="58"/>
    </row>
    <row r="31" spans="1:8" ht="12.75">
      <c r="A31" s="77" t="s">
        <v>86</v>
      </c>
      <c r="B31" s="78"/>
      <c r="C31" s="65">
        <v>0</v>
      </c>
      <c r="D31" s="57"/>
      <c r="E31" s="78" t="s">
        <v>85</v>
      </c>
      <c r="F31" s="78"/>
      <c r="G31" s="65">
        <v>10500</v>
      </c>
      <c r="H31" s="58"/>
    </row>
    <row r="32" spans="1:8" ht="12.75">
      <c r="A32" s="50" t="s">
        <v>72</v>
      </c>
      <c r="B32" s="4"/>
      <c r="C32" s="19">
        <f>SUM(C24:C31)</f>
        <v>575518</v>
      </c>
      <c r="D32" s="4"/>
      <c r="E32" s="4" t="s">
        <v>72</v>
      </c>
      <c r="F32" s="4"/>
      <c r="G32" s="27">
        <f>SUM(G24:G31)</f>
        <v>445326</v>
      </c>
      <c r="H32" s="56"/>
    </row>
    <row r="33" spans="1:8" ht="12.75">
      <c r="A33" s="59" t="s">
        <v>130</v>
      </c>
      <c r="B33" s="3"/>
      <c r="C33" s="3"/>
      <c r="D33" s="3"/>
      <c r="E33" s="3"/>
      <c r="F33" s="3"/>
      <c r="G33" s="66">
        <f>C32-G32</f>
        <v>130192</v>
      </c>
      <c r="H33" s="60"/>
    </row>
    <row r="34" ht="12.75">
      <c r="G34" s="6"/>
    </row>
    <row r="35" spans="1:8" ht="12.75">
      <c r="A35" s="17" t="s">
        <v>156</v>
      </c>
      <c r="B35" s="84"/>
      <c r="C35" s="84"/>
      <c r="D35" s="84"/>
      <c r="E35" s="84"/>
      <c r="F35" s="67" t="s">
        <v>143</v>
      </c>
      <c r="G35" s="85"/>
      <c r="H35" s="85"/>
    </row>
    <row r="36" spans="3:6" ht="12.75">
      <c r="C36" s="68"/>
      <c r="D36" s="68"/>
      <c r="E36" s="68"/>
      <c r="F36" s="68"/>
    </row>
    <row r="37" spans="1:12" ht="12.75">
      <c r="A37" t="s">
        <v>31</v>
      </c>
      <c r="B37" s="75" t="s">
        <v>144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40" ht="12.75">
      <c r="A40" t="s">
        <v>133</v>
      </c>
    </row>
    <row r="41" spans="1:12" ht="12.75">
      <c r="A41" s="24" t="s">
        <v>91</v>
      </c>
      <c r="B41" s="25" t="s">
        <v>92</v>
      </c>
      <c r="C41" s="25" t="s">
        <v>93</v>
      </c>
      <c r="D41" s="25" t="s">
        <v>94</v>
      </c>
      <c r="E41" s="25" t="s">
        <v>95</v>
      </c>
      <c r="F41" s="25" t="s">
        <v>96</v>
      </c>
      <c r="G41" s="25" t="s">
        <v>97</v>
      </c>
      <c r="H41" s="25" t="s">
        <v>98</v>
      </c>
      <c r="I41" s="25" t="s">
        <v>99</v>
      </c>
      <c r="J41" s="25" t="s">
        <v>100</v>
      </c>
      <c r="K41" s="25" t="s">
        <v>101</v>
      </c>
      <c r="L41" s="26" t="s">
        <v>102</v>
      </c>
    </row>
    <row r="42" spans="1:12" ht="12.75">
      <c r="A42" s="50" t="s">
        <v>52</v>
      </c>
      <c r="B42" s="27">
        <f>$E3*HRSW!$B7</f>
        <v>10080</v>
      </c>
      <c r="C42" s="27">
        <f>$E3*HRSW!$B8</f>
        <v>14160</v>
      </c>
      <c r="D42" s="27">
        <f>$E3*HRSW!$B9</f>
        <v>4400</v>
      </c>
      <c r="E42" s="27">
        <f>$E3*HRSW!$B10</f>
        <v>0</v>
      </c>
      <c r="F42" s="27">
        <f>$E3*HRSW!$B11</f>
        <v>37032</v>
      </c>
      <c r="G42" s="27">
        <f>$E3*HRSW!$B12</f>
        <v>9760</v>
      </c>
      <c r="H42" s="27">
        <f>$E3*HRSW!$B13</f>
        <v>11200</v>
      </c>
      <c r="I42" s="27">
        <f>$E3*HRSW!$B14</f>
        <v>11792</v>
      </c>
      <c r="J42" s="27">
        <f>$E3*HRSW!$B15</f>
        <v>0</v>
      </c>
      <c r="K42" s="27">
        <f>$E3*HRSW!$B16</f>
        <v>1200</v>
      </c>
      <c r="L42" s="28">
        <f>$E3*HRSW!$B17</f>
        <v>2616</v>
      </c>
    </row>
    <row r="43" spans="1:12" ht="12.75">
      <c r="A43" s="50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0" t="s">
        <v>54</v>
      </c>
      <c r="B44" s="19">
        <f>$E5*Barley!$B7</f>
        <v>1980</v>
      </c>
      <c r="C44" s="19">
        <f>$E5*Barley!$B8</f>
        <v>2940</v>
      </c>
      <c r="D44" s="19">
        <f>$E5*Barley!$B9</f>
        <v>300</v>
      </c>
      <c r="E44" s="19">
        <f>$E5*Barley!$B10</f>
        <v>0</v>
      </c>
      <c r="F44" s="19">
        <f>$E5*Barley!$B11</f>
        <v>8186</v>
      </c>
      <c r="G44" s="19">
        <f>$E5*Barley!$B12</f>
        <v>940</v>
      </c>
      <c r="H44" s="19">
        <f>$E5*Barley!$B13</f>
        <v>3242</v>
      </c>
      <c r="I44" s="19">
        <f>$E5*Barley!$B14</f>
        <v>3228</v>
      </c>
      <c r="J44" s="19">
        <f>$E5*Barley!$B15</f>
        <v>0</v>
      </c>
      <c r="K44" s="19">
        <f>$E5*Barley!$B16</f>
        <v>300</v>
      </c>
      <c r="L44" s="29">
        <f>$E5*Barley!$B17</f>
        <v>554</v>
      </c>
    </row>
    <row r="45" spans="1:12" ht="12.75">
      <c r="A45" s="50" t="s">
        <v>26</v>
      </c>
      <c r="B45" s="19">
        <f>$E6*Corn!$B7</f>
        <v>13630.000000000002</v>
      </c>
      <c r="C45" s="19">
        <f>$E6*Corn!$B8</f>
        <v>2800</v>
      </c>
      <c r="D45" s="19">
        <f>$E6*Corn!$B9</f>
        <v>0</v>
      </c>
      <c r="E45" s="19">
        <f>$E6*Corn!$B10</f>
        <v>0</v>
      </c>
      <c r="F45" s="19">
        <f>$E6*Corn!$B11</f>
        <v>12250</v>
      </c>
      <c r="G45" s="19">
        <f>$E6*Corn!$B12</f>
        <v>3940</v>
      </c>
      <c r="H45" s="19">
        <f>$E6*Corn!$B13</f>
        <v>4172</v>
      </c>
      <c r="I45" s="19">
        <f>$E6*Corn!$B14</f>
        <v>3744</v>
      </c>
      <c r="J45" s="19">
        <f>$E6*Corn!$B15</f>
        <v>4079.9999999999995</v>
      </c>
      <c r="K45" s="19">
        <f>$E6*Corn!$B16</f>
        <v>300</v>
      </c>
      <c r="L45" s="29">
        <f>$E6*Corn!$B17</f>
        <v>1180</v>
      </c>
    </row>
    <row r="46" spans="1:12" ht="12.75">
      <c r="A46" s="50" t="s">
        <v>25</v>
      </c>
      <c r="B46" s="19">
        <f>$E7*Soyb!$B7</f>
        <v>49870</v>
      </c>
      <c r="C46" s="19">
        <f>$E7*Soyb!$B8</f>
        <v>14000</v>
      </c>
      <c r="D46" s="19">
        <f>$E7*Soyb!$B9</f>
        <v>0</v>
      </c>
      <c r="E46" s="19">
        <f>$E7*Soyb!$B10</f>
        <v>8000</v>
      </c>
      <c r="F46" s="19">
        <f>$E7*Soyb!$B11</f>
        <v>5370</v>
      </c>
      <c r="G46" s="19">
        <f>$E7*Soyb!$B12</f>
        <v>10300</v>
      </c>
      <c r="H46" s="19">
        <f>$E7*Soyb!$B13</f>
        <v>12270</v>
      </c>
      <c r="I46" s="19">
        <f>$E7*Soyb!$B14</f>
        <v>14530</v>
      </c>
      <c r="J46" s="19">
        <f>$E7*Soyb!$B15</f>
        <v>0</v>
      </c>
      <c r="K46" s="19">
        <f>$E7*Soyb!$B16</f>
        <v>6000</v>
      </c>
      <c r="L46" s="29">
        <f>$E7*Soyb!$B17</f>
        <v>3160</v>
      </c>
    </row>
    <row r="47" spans="1:12" ht="12.75">
      <c r="A47" s="50" t="s">
        <v>87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0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0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29">
        <f>$E10*Conf_SF!$B17</f>
        <v>0</v>
      </c>
    </row>
    <row r="50" spans="1:12" ht="12.75">
      <c r="A50" s="50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0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0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0" t="s">
        <v>62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0" t="s">
        <v>59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0" t="s">
        <v>60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0" t="s">
        <v>63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0" t="s">
        <v>64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0" t="s">
        <v>65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83</v>
      </c>
      <c r="B59" s="20">
        <f aca="true" t="shared" si="4" ref="B59:L59">SUM(B42:B58)</f>
        <v>75560</v>
      </c>
      <c r="C59" s="20">
        <f t="shared" si="4"/>
        <v>33900</v>
      </c>
      <c r="D59" s="20">
        <f t="shared" si="4"/>
        <v>4700</v>
      </c>
      <c r="E59" s="20">
        <f t="shared" si="4"/>
        <v>8000</v>
      </c>
      <c r="F59" s="20">
        <f t="shared" si="4"/>
        <v>62838</v>
      </c>
      <c r="G59" s="20">
        <f t="shared" si="4"/>
        <v>24940</v>
      </c>
      <c r="H59" s="20">
        <f t="shared" si="4"/>
        <v>30884</v>
      </c>
      <c r="I59" s="20">
        <f t="shared" si="4"/>
        <v>33294</v>
      </c>
      <c r="J59" s="20">
        <f t="shared" si="4"/>
        <v>4079.9999999999995</v>
      </c>
      <c r="K59" s="20">
        <f t="shared" si="4"/>
        <v>7800</v>
      </c>
      <c r="L59" s="33">
        <f t="shared" si="4"/>
        <v>7510</v>
      </c>
    </row>
    <row r="60" spans="1:12" ht="12.75">
      <c r="A60" s="32" t="s">
        <v>103</v>
      </c>
      <c r="B60" s="20"/>
      <c r="C60" s="33"/>
      <c r="D60" s="34">
        <f>SUM(B59:L59)</f>
        <v>293506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41</v>
      </c>
      <c r="C2" s="81"/>
      <c r="D2" s="81"/>
      <c r="E2" s="81"/>
      <c r="F2" s="81"/>
      <c r="G2" s="81"/>
    </row>
    <row r="3" spans="1:7" ht="12.75">
      <c r="A3" t="s">
        <v>89</v>
      </c>
      <c r="B3" s="10">
        <v>5.56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227.95999999999998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12.6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145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146</v>
      </c>
      <c r="D10" s="81"/>
      <c r="E10" s="81"/>
      <c r="F10" s="81"/>
      <c r="G10" s="81"/>
    </row>
    <row r="11" spans="1:7" ht="12.75">
      <c r="A11" s="1" t="s">
        <v>12</v>
      </c>
      <c r="B11" s="11">
        <v>46.29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12.2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14.74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3.27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127.8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5.29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16.47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9.76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77.62</v>
      </c>
      <c r="C25" s="81"/>
      <c r="D25" s="81"/>
      <c r="E25" s="81"/>
      <c r="F25" s="81"/>
      <c r="G25" s="81"/>
    </row>
    <row r="26" spans="2:7" ht="12.75" customHeight="1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205.42000000000002</v>
      </c>
      <c r="C27" s="81"/>
      <c r="D27" s="81"/>
      <c r="E27" s="81"/>
      <c r="F27" s="81"/>
      <c r="G27" s="81"/>
    </row>
    <row r="28" spans="2:7" ht="12.75" customHeight="1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22.539999999999964</v>
      </c>
      <c r="C29" s="81"/>
      <c r="D29" s="81"/>
      <c r="E29" s="81"/>
      <c r="F29" s="81"/>
      <c r="G29" s="81"/>
    </row>
    <row r="30" spans="2:7" ht="12.75" customHeight="1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3.1170731707317074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1.8931707317073172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5.010243902439025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32</v>
      </c>
      <c r="C2" s="81"/>
      <c r="D2" s="81"/>
      <c r="E2" s="81"/>
      <c r="F2" s="81"/>
      <c r="G2" s="81"/>
    </row>
    <row r="3" spans="1:7" ht="12.75">
      <c r="A3" t="s">
        <v>89</v>
      </c>
      <c r="B3" s="10">
        <v>6.33</v>
      </c>
      <c r="C3" s="81" t="s">
        <v>134</v>
      </c>
      <c r="D3" s="81"/>
      <c r="E3" s="81"/>
      <c r="F3" s="81"/>
      <c r="G3" s="81"/>
    </row>
    <row r="4" spans="1:7" ht="12.75">
      <c r="A4" t="s">
        <v>28</v>
      </c>
      <c r="B4">
        <f>B2*B3</f>
        <v>202.56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12.38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145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146</v>
      </c>
      <c r="D10" s="81"/>
      <c r="E10" s="81"/>
      <c r="F10" s="81"/>
      <c r="G10" s="81"/>
    </row>
    <row r="11" spans="1:7" ht="12.75">
      <c r="A11" s="1" t="s">
        <v>12</v>
      </c>
      <c r="B11" s="11">
        <v>33.76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9.6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13.49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14.46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2.85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111.23999999999998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5.15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16.08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9.55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76.88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188.11999999999998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14.440000000000026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3.4762499999999994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2.4025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5.878749999999999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60</v>
      </c>
      <c r="C2" s="81"/>
      <c r="D2" s="81"/>
      <c r="E2" s="81"/>
      <c r="F2" s="81"/>
      <c r="G2" s="81"/>
    </row>
    <row r="3" spans="1:7" ht="12.75">
      <c r="A3" t="s">
        <v>89</v>
      </c>
      <c r="B3" s="10">
        <v>3.42</v>
      </c>
      <c r="C3" s="81" t="s">
        <v>147</v>
      </c>
      <c r="D3" s="81"/>
      <c r="E3" s="81"/>
      <c r="F3" s="81"/>
      <c r="G3" s="81"/>
    </row>
    <row r="4" spans="1:7" ht="12.75">
      <c r="A4" t="s">
        <v>28</v>
      </c>
      <c r="B4" s="2">
        <f>B2*B3</f>
        <v>205.2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9.9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14.7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1.5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40.93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4.7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16.21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16.14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2.77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108.35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5.88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11.19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81.77000000000001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190.12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15.079999999999984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1.8058333333333332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1.3628333333333336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3.1686666666666667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102</v>
      </c>
      <c r="C2" s="81"/>
      <c r="D2" s="81"/>
      <c r="E2" s="81"/>
      <c r="F2" s="81"/>
      <c r="G2" s="81"/>
    </row>
    <row r="3" spans="1:7" ht="12.75">
      <c r="A3" t="s">
        <v>89</v>
      </c>
      <c r="B3" s="10">
        <v>3.4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346.8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68.15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61.25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19.7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20.86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18.72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20.4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5.9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230.48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7.35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25.73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15.04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94.22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324.7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22.100000000000023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2.2596078431372546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0.9237254901960784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3.183333333333333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30</v>
      </c>
      <c r="C2" s="81"/>
      <c r="D2" s="81"/>
      <c r="E2" s="81"/>
      <c r="F2" s="81"/>
      <c r="G2" s="81"/>
    </row>
    <row r="3" spans="1:7" ht="12.75">
      <c r="A3" t="s">
        <v>89</v>
      </c>
      <c r="B3" s="12">
        <v>8.71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261.3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49.87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8</v>
      </c>
      <c r="C10" s="81" t="s">
        <v>148</v>
      </c>
      <c r="D10" s="81"/>
      <c r="E10" s="81"/>
      <c r="F10" s="81"/>
      <c r="G10" s="81"/>
    </row>
    <row r="11" spans="1:7" ht="12.75">
      <c r="A11" s="1" t="s">
        <v>12</v>
      </c>
      <c r="B11" s="11">
        <v>5.37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10.3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12.27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14.53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3.16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123.5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5.14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16.48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77.32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200.82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60.48000000000002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4.116666666666666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2.5773333333333333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6.694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1340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0.26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348.40000000000003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42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35.5</v>
      </c>
      <c r="C8" s="81" t="s">
        <v>149</v>
      </c>
      <c r="D8" s="81"/>
      <c r="E8" s="81"/>
      <c r="F8" s="81"/>
      <c r="G8" s="81"/>
    </row>
    <row r="9" spans="1:7" ht="12.75">
      <c r="A9" s="1" t="s">
        <v>24</v>
      </c>
      <c r="B9" s="11">
        <v>18</v>
      </c>
      <c r="C9" s="81" t="s">
        <v>150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24.63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20.9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16.61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17.48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4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183.81999999999996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6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21.44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12.68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86.22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270.03999999999996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78.36000000000007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0.13717910447761192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0.06434328358208956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0.20152238805970146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1440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0.156</v>
      </c>
      <c r="C3" s="81"/>
      <c r="D3" s="81"/>
      <c r="E3" s="81"/>
      <c r="F3" s="81"/>
      <c r="G3" s="81"/>
    </row>
    <row r="4" spans="1:7" ht="12.75">
      <c r="A4" t="s">
        <v>28</v>
      </c>
      <c r="B4">
        <f>B2*B3</f>
        <v>224.64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25.74</v>
      </c>
      <c r="C7" s="86" t="s">
        <v>157</v>
      </c>
      <c r="D7" s="81"/>
      <c r="E7" s="81"/>
      <c r="F7" s="81"/>
      <c r="G7" s="81"/>
    </row>
    <row r="8" spans="1:7" ht="12.75">
      <c r="A8" s="1" t="s">
        <v>9</v>
      </c>
      <c r="B8" s="11">
        <v>23.5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6</v>
      </c>
      <c r="C10" s="81" t="s">
        <v>151</v>
      </c>
      <c r="D10" s="81"/>
      <c r="E10" s="81"/>
      <c r="F10" s="81"/>
      <c r="G10" s="81"/>
    </row>
    <row r="11" spans="1:7" ht="12.75">
      <c r="A11" s="1" t="s">
        <v>12</v>
      </c>
      <c r="B11" s="11">
        <v>29.67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8.1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15.6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14.54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2.88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7.5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3.51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137.03999999999996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5.79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18.28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46.1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81.47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218.50999999999996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6.130000000000024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0.09516666666666664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0.05657638888888889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0.15174305555555553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2009-12-11T22:23:29Z</cp:lastPrinted>
  <dcterms:created xsi:type="dcterms:W3CDTF">2005-01-10T15:34:54Z</dcterms:created>
  <dcterms:modified xsi:type="dcterms:W3CDTF">2009-12-11T22:29:38Z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