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<sst xmlns="http://schemas.openxmlformats.org/spreadsheetml/2006/main" count="712" uniqueCount="156">
  <si>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</si>
  <si>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</si>
  <si>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</si>
  <si>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</si>
  <si>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</si>
  <si>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</si>
  <si>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</si>
  <si>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</si>
  <si>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</si>
  <si>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</si>
  <si>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</si>
  <si>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</si>
  <si>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</si>
  <si>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</si>
  <si>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</si>
  <si>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</si>
  <si>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</si>
  <si>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</si>
  <si>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</si>
  <si>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</si>
  <si>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</si>
  <si>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</si>
  <si>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</si>
  <si>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</si>
  <si>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</si>
  <si>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</si>
  <si>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</si>
  <si>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</si>
  <si>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</si>
  <si>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</si>
  <si>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</si>
  <si>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</si>
  <si>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</si>
  <si>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</si>
  <si>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</si>
  <si>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</si>
  <si>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</si>
  <si>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</si>
  <si>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</si>
  <si>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</si>
  <si>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</si>
  <si>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</si>
  <si>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</si>
  <si>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</si>
  <si>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</si>
  <si>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</si>
  <si>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</si>
  <si>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</si>
  <si>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</si>
  <si>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</si>
  <si>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</si>
  <si>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</si>
  <si>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</si>
  <si>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</si>
  <si>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</si>
  <si>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</si>
  <si>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</si>
  <si>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</si>
  <si>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</si>
  <si>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</si>
  <si>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</si>
  <si>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</si>
  <si>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</si>
  <si>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</si>
  <si>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</si>
  <si>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</si>
  <si>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</si>
  <si>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</si>
  <si>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</si>
  <si>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</si>
  <si>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</si>
  <si>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</si>
  <si>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</si>
  <si>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</si>
  <si>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</si>
  <si>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</si>
  <si>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</si>
  <si>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</si>
  <si>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</si>
  <si>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</si>
  <si>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</si>
  <si>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</si>
  <si>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</si>
  <si>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</si>
  <si>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</si>
  <si>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</si>
  <si>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</si>
  <si>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</si>
  <si>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</si>
  <si>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</si>
  <si>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</si>
  <si>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</si>
  <si>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</si>
  <si>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</si>
  <si>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</si>
  <si>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</si>
  <si>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</si>
  <si>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</si>
  <si>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</si>
  <si>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</si>
  <si>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</si>
  <si>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</si>
  <si>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</si>
  <si>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</si>
  <si>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</si>
  <si>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</si>
  <si>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</si>
  <si>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</si>
  <si>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</si>
  <si>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</si>
  <si>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</si>
  <si>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</si>
  <si>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</si>
  <si>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</si>
  <si>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</si>
  <si>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</si>
  <si>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</si>
  <si>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</si>
  <si>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</si>
  <si>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</si>
  <si>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</si>
  <si>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</si>
  <si>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</si>
  <si>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</si>
  <si>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</si>
  <si>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</si>
  <si>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</si>
  <si>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</si>
  <si>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</si>
  <si>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</si>
  <si>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</si>
  <si>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</si>
  <si>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</si>
  <si>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</si>
  <si>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</si>
  <si>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</si>
  <si>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</si>
  <si>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</si>
  <si>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</si>
  <si>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</si>
  <si>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</si>
  <si>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</si>
  <si>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</si>
  <si>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</si>
  <si>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</si>
  <si>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</si>
  <si>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</si>
  <si>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Malt barley price. Estimated feed barley price is $2.70</t>
  </si>
  <si>
    <t>insecticide for cutworms and/or pea aphids would cost $4</t>
  </si>
  <si>
    <t>Includes pre-harvest dessicant</t>
  </si>
  <si>
    <t>Fungicide for ascochyta/anthracnose</t>
  </si>
  <si>
    <t>North Dakota 2018 Projected Crop Budgets - South Central</t>
  </si>
  <si>
    <t xml:space="preserve">Dir. Costs </t>
  </si>
  <si>
    <t>Mkt Rev.</t>
  </si>
  <si>
    <t>per Acre</t>
  </si>
  <si>
    <t>Insect. for cutworms, pea aphids and/or grasshoppers  ~ $4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</si>
</sst>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151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139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140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100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101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102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137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103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104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105</v>
      </c>
      <c r="B19" s="38"/>
      <c r="C19" s="38"/>
      <c r="E19" s="38"/>
      <c r="F19" s="38"/>
      <c r="G19" s="38"/>
      <c r="H19" s="38"/>
    </row>
    <row r="20" spans="1:8" ht="12.75">
      <c r="A20" s="17" t="s">
        <v>106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138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107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108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109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110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111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112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113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1550</v>
      </c>
      <c r="C2" s="70"/>
    </row>
    <row r="3" spans="1:3" ht="12.75">
      <c r="A3" t="s">
        <v>129</v>
      </c>
      <c r="B3" s="10">
        <v>0.229</v>
      </c>
      <c r="C3" s="70"/>
    </row>
    <row r="4" spans="1:3" ht="12.75">
      <c r="A4" t="s">
        <v>28</v>
      </c>
      <c r="B4" s="2">
        <f>B2*B3</f>
        <v>354.95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48.6</v>
      </c>
      <c r="C7" s="73"/>
    </row>
    <row r="8" spans="1:3" ht="12.75">
      <c r="A8" s="1" t="s">
        <v>9</v>
      </c>
      <c r="B8" s="11">
        <v>35.3</v>
      </c>
      <c r="C8" s="70"/>
    </row>
    <row r="9" spans="1:3" ht="12.75">
      <c r="A9" s="1" t="s">
        <v>24</v>
      </c>
      <c r="B9" s="11">
        <v>0</v>
      </c>
      <c r="C9" s="70" t="s">
        <v>130</v>
      </c>
    </row>
    <row r="10" spans="1:3" ht="12.75">
      <c r="A10" s="1" t="s">
        <v>10</v>
      </c>
      <c r="B10" s="11">
        <v>10</v>
      </c>
      <c r="C10" s="70" t="s">
        <v>126</v>
      </c>
    </row>
    <row r="11" spans="1:3" ht="12.75">
      <c r="A11" s="1" t="s">
        <v>12</v>
      </c>
      <c r="B11" s="11">
        <v>30.46</v>
      </c>
      <c r="C11" s="70"/>
    </row>
    <row r="12" spans="1:3" ht="12.75">
      <c r="A12" s="1" t="s">
        <v>11</v>
      </c>
      <c r="B12" s="11">
        <v>28.1</v>
      </c>
      <c r="C12" s="70"/>
    </row>
    <row r="13" spans="1:3" ht="12.75">
      <c r="A13" s="1" t="s">
        <v>13</v>
      </c>
      <c r="B13" s="11">
        <v>12.12</v>
      </c>
      <c r="C13" s="70"/>
    </row>
    <row r="14" spans="1:3" ht="12.75">
      <c r="A14" s="1" t="s">
        <v>14</v>
      </c>
      <c r="B14" s="11">
        <v>17.48</v>
      </c>
      <c r="C14" s="70"/>
    </row>
    <row r="15" spans="1:3" ht="12.75">
      <c r="A15" s="1" t="s">
        <v>15</v>
      </c>
      <c r="B15" s="11">
        <v>4.65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5.36</v>
      </c>
      <c r="C17" s="70"/>
    </row>
    <row r="18" spans="1:3" ht="12.75">
      <c r="A18" t="s">
        <v>2</v>
      </c>
      <c r="B18" s="2">
        <f>SUM(B7:B17)</f>
        <v>215.57000000000002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8.45</v>
      </c>
      <c r="C21" s="70"/>
    </row>
    <row r="22" spans="1:3" ht="12.75">
      <c r="A22" s="1" t="s">
        <v>19</v>
      </c>
      <c r="B22" s="7">
        <v>22.24</v>
      </c>
      <c r="C22" s="70"/>
    </row>
    <row r="23" spans="1:3" ht="12.75">
      <c r="A23" s="1" t="s">
        <v>20</v>
      </c>
      <c r="B23" s="7">
        <v>13.2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102.39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317.96000000000004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36.98999999999995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0.13907741935483872</v>
      </c>
      <c r="C32" s="70"/>
    </row>
    <row r="33" spans="1:3" ht="12.75">
      <c r="A33" t="s">
        <v>23</v>
      </c>
      <c r="B33" s="13">
        <f>B25/B2</f>
        <v>0.06605806451612903</v>
      </c>
      <c r="C33" s="70"/>
    </row>
    <row r="34" spans="1:3" ht="12.75">
      <c r="A34" t="s">
        <v>27</v>
      </c>
      <c r="B34" s="13">
        <f>B27/B2</f>
        <v>0.20513548387096778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1740</v>
      </c>
      <c r="C2" s="70"/>
    </row>
    <row r="3" spans="1:3" ht="12.75">
      <c r="A3" t="s">
        <v>129</v>
      </c>
      <c r="B3" s="85">
        <v>0.171</v>
      </c>
      <c r="C3" s="70"/>
    </row>
    <row r="4" spans="1:3" ht="12.75">
      <c r="A4" t="s">
        <v>28</v>
      </c>
      <c r="B4" s="2">
        <f>B2*B3</f>
        <v>297.54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</v>
      </c>
      <c r="C7" s="70"/>
    </row>
    <row r="8" spans="1:3" ht="12.75">
      <c r="A8" s="1" t="s">
        <v>9</v>
      </c>
      <c r="B8" s="11">
        <v>22.5</v>
      </c>
      <c r="C8" s="70"/>
    </row>
    <row r="9" spans="1:3" ht="12.75">
      <c r="A9" s="1" t="s">
        <v>24</v>
      </c>
      <c r="B9" s="11">
        <v>0</v>
      </c>
      <c r="C9" s="70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61.26</v>
      </c>
      <c r="C11" s="70"/>
    </row>
    <row r="12" spans="1:3" ht="12.75">
      <c r="A12" s="1" t="s">
        <v>11</v>
      </c>
      <c r="B12" s="11">
        <v>16.1</v>
      </c>
      <c r="C12" s="70"/>
    </row>
    <row r="13" spans="1:3" ht="12.75">
      <c r="A13" s="1" t="s">
        <v>13</v>
      </c>
      <c r="B13" s="11">
        <v>11.05</v>
      </c>
      <c r="C13" s="70"/>
    </row>
    <row r="14" spans="1:3" ht="12.75">
      <c r="A14" s="1" t="s">
        <v>14</v>
      </c>
      <c r="B14" s="11">
        <v>17.07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4.91</v>
      </c>
      <c r="C17" s="70"/>
    </row>
    <row r="18" spans="1:3" ht="12.75">
      <c r="A18" t="s">
        <v>2</v>
      </c>
      <c r="B18" s="2">
        <f>SUM(B7:B17)</f>
        <v>197.39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7.81</v>
      </c>
      <c r="C21" s="70"/>
    </row>
    <row r="22" spans="1:3" ht="12.75">
      <c r="A22" s="1" t="s">
        <v>19</v>
      </c>
      <c r="B22" s="7">
        <v>20.62</v>
      </c>
      <c r="C22" s="70"/>
    </row>
    <row r="23" spans="1:3" ht="12.75">
      <c r="A23" s="1" t="s">
        <v>20</v>
      </c>
      <c r="B23" s="7">
        <v>11.59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98.52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295.90999999999997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1.6300000000000523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0.11344252873563218</v>
      </c>
      <c r="C32" s="70"/>
    </row>
    <row r="33" spans="1:3" ht="12.75">
      <c r="A33" t="s">
        <v>23</v>
      </c>
      <c r="B33" s="13">
        <f>B25/B2</f>
        <v>0.05662068965517241</v>
      </c>
      <c r="C33" s="70"/>
    </row>
    <row r="34" spans="1:3" ht="12.75">
      <c r="A34" t="s">
        <v>27</v>
      </c>
      <c r="B34" s="13">
        <f>B27/B2</f>
        <v>0.17006321839080457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18</v>
      </c>
      <c r="C2" s="70"/>
    </row>
    <row r="3" spans="1:3" ht="12.75">
      <c r="A3" t="s">
        <v>129</v>
      </c>
      <c r="B3" s="10">
        <v>9.56</v>
      </c>
      <c r="C3" s="70"/>
    </row>
    <row r="4" spans="1:3" ht="12.75">
      <c r="A4" t="s">
        <v>28</v>
      </c>
      <c r="B4" s="2">
        <f>B2*B3</f>
        <v>172.08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14.4</v>
      </c>
      <c r="C7" s="70"/>
    </row>
    <row r="8" spans="1:3" ht="12.75">
      <c r="A8" s="1" t="s">
        <v>9</v>
      </c>
      <c r="B8" s="11">
        <v>28.5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15.98</v>
      </c>
      <c r="C11" s="70"/>
    </row>
    <row r="12" spans="1:3" ht="12.75">
      <c r="A12" s="1" t="s">
        <v>11</v>
      </c>
      <c r="B12" s="11">
        <v>8.1</v>
      </c>
      <c r="C12" s="70"/>
    </row>
    <row r="13" spans="1:3" ht="12.75">
      <c r="A13" s="1" t="s">
        <v>13</v>
      </c>
      <c r="B13" s="11">
        <v>10.88</v>
      </c>
      <c r="C13" s="70"/>
    </row>
    <row r="14" spans="1:3" ht="12.75">
      <c r="A14" s="1" t="s">
        <v>14</v>
      </c>
      <c r="B14" s="11">
        <v>17.81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2.48</v>
      </c>
      <c r="C17" s="70"/>
    </row>
    <row r="18" spans="1:3" ht="12.75">
      <c r="A18" t="s">
        <v>2</v>
      </c>
      <c r="B18" s="2">
        <f>SUM(B7:B17)</f>
        <v>99.64999999999999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7.77</v>
      </c>
      <c r="C21" s="70"/>
    </row>
    <row r="22" spans="1:3" ht="12.75">
      <c r="A22" s="1" t="s">
        <v>19</v>
      </c>
      <c r="B22" s="7">
        <v>21.1</v>
      </c>
      <c r="C22" s="70"/>
    </row>
    <row r="23" spans="1:3" ht="12.75">
      <c r="A23" s="1" t="s">
        <v>20</v>
      </c>
      <c r="B23" s="7">
        <v>11.97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99.34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198.99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-26.909999999999997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5.5361111111111105</v>
      </c>
      <c r="C32" s="70"/>
    </row>
    <row r="33" spans="1:3" ht="12.75">
      <c r="A33" t="s">
        <v>23</v>
      </c>
      <c r="B33" s="2">
        <f>B25/B2</f>
        <v>5.518888888888889</v>
      </c>
      <c r="C33" s="70"/>
    </row>
    <row r="34" spans="1:3" ht="12.75">
      <c r="A34" t="s">
        <v>27</v>
      </c>
      <c r="B34" s="2">
        <f>B27/B2</f>
        <v>11.055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36</v>
      </c>
      <c r="C2" s="70"/>
    </row>
    <row r="3" spans="1:3" ht="12.75">
      <c r="A3" t="s">
        <v>129</v>
      </c>
      <c r="B3" s="12">
        <v>6.3</v>
      </c>
      <c r="C3" s="70"/>
    </row>
    <row r="4" spans="1:3" ht="12.75">
      <c r="A4" t="s">
        <v>28</v>
      </c>
      <c r="B4" s="2">
        <f>B2*B3</f>
        <v>226.79999999999998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35</v>
      </c>
      <c r="C8" s="70"/>
    </row>
    <row r="9" spans="1:3" ht="12.75">
      <c r="A9" s="1" t="s">
        <v>24</v>
      </c>
      <c r="B9" s="11">
        <v>1.5</v>
      </c>
      <c r="C9" s="70" t="s">
        <v>131</v>
      </c>
    </row>
    <row r="10" spans="1:3" ht="12.75">
      <c r="A10" s="1" t="s">
        <v>10</v>
      </c>
      <c r="B10" s="11">
        <v>0</v>
      </c>
      <c r="C10" s="73" t="s">
        <v>148</v>
      </c>
    </row>
    <row r="11" spans="1:3" ht="12.75">
      <c r="A11" s="1" t="s">
        <v>12</v>
      </c>
      <c r="B11" s="11">
        <v>8.09</v>
      </c>
      <c r="C11" s="70"/>
    </row>
    <row r="12" spans="1:3" ht="12.75">
      <c r="A12" s="1" t="s">
        <v>11</v>
      </c>
      <c r="B12" s="11">
        <v>10.7</v>
      </c>
      <c r="C12" s="70"/>
    </row>
    <row r="13" spans="1:3" ht="12.75">
      <c r="A13" s="1" t="s">
        <v>13</v>
      </c>
      <c r="B13" s="11">
        <v>11.94</v>
      </c>
      <c r="C13" s="70"/>
    </row>
    <row r="14" spans="1:3" ht="12.75">
      <c r="A14" s="1" t="s">
        <v>14</v>
      </c>
      <c r="B14" s="11">
        <v>18.37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132</v>
      </c>
    </row>
    <row r="17" spans="1:3" ht="12.75">
      <c r="A17" s="1" t="s">
        <v>17</v>
      </c>
      <c r="B17" s="12">
        <v>3.5</v>
      </c>
      <c r="C17" s="70"/>
    </row>
    <row r="18" spans="1:3" ht="12.75">
      <c r="A18" t="s">
        <v>2</v>
      </c>
      <c r="B18" s="2">
        <f>SUM(B7:B17)</f>
        <v>140.60000000000002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8.01</v>
      </c>
      <c r="C21" s="70"/>
    </row>
    <row r="22" spans="1:3" ht="12.75">
      <c r="A22" s="1" t="s">
        <v>19</v>
      </c>
      <c r="B22" s="7">
        <v>22.03</v>
      </c>
      <c r="C22" s="70"/>
    </row>
    <row r="23" spans="1:3" ht="12.75">
      <c r="A23" s="1" t="s">
        <v>20</v>
      </c>
      <c r="B23" s="7">
        <v>12.15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100.69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241.29000000000002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-14.490000000000038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3.9055555555555563</v>
      </c>
      <c r="C32" s="70"/>
    </row>
    <row r="33" spans="1:3" ht="12.75">
      <c r="A33" t="s">
        <v>23</v>
      </c>
      <c r="B33" s="2">
        <f>B25/B2</f>
        <v>2.7969444444444442</v>
      </c>
      <c r="C33" s="70"/>
    </row>
    <row r="34" spans="1:3" ht="12.75">
      <c r="A34" t="s">
        <v>27</v>
      </c>
      <c r="B34" s="2">
        <f>B27/B2</f>
        <v>6.702500000000001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67</v>
      </c>
      <c r="C2" s="70"/>
    </row>
    <row r="3" spans="1:3" ht="12.75">
      <c r="A3" t="s">
        <v>129</v>
      </c>
      <c r="B3" s="12">
        <v>1.97</v>
      </c>
      <c r="C3" s="70"/>
    </row>
    <row r="4" spans="1:3" ht="12.75">
      <c r="A4" t="s">
        <v>28</v>
      </c>
      <c r="B4" s="2">
        <f>B2*B3</f>
        <v>131.99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10.25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36.68</v>
      </c>
      <c r="C11" s="70"/>
    </row>
    <row r="12" spans="1:3" ht="12.75">
      <c r="A12" s="1" t="s">
        <v>11</v>
      </c>
      <c r="B12" s="11">
        <v>10.4</v>
      </c>
      <c r="C12" s="70"/>
    </row>
    <row r="13" spans="1:3" ht="12.75">
      <c r="A13" s="1" t="s">
        <v>13</v>
      </c>
      <c r="B13" s="11">
        <v>13.32</v>
      </c>
      <c r="C13" s="70"/>
    </row>
    <row r="14" spans="1:3" ht="12.75">
      <c r="A14" s="1" t="s">
        <v>14</v>
      </c>
      <c r="B14" s="11">
        <v>18.86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2.81</v>
      </c>
      <c r="C17" s="70"/>
    </row>
    <row r="18" spans="1:3" ht="12.75">
      <c r="A18" t="s">
        <v>2</v>
      </c>
      <c r="B18" s="2">
        <f>SUM(B7:B17)</f>
        <v>112.82000000000001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8.77</v>
      </c>
      <c r="C21" s="70"/>
    </row>
    <row r="22" spans="1:3" ht="12.75">
      <c r="A22" s="1" t="s">
        <v>19</v>
      </c>
      <c r="B22" s="7">
        <v>22.94</v>
      </c>
      <c r="C22" s="70"/>
    </row>
    <row r="23" spans="1:3" ht="12.75">
      <c r="A23" s="1" t="s">
        <v>20</v>
      </c>
      <c r="B23" s="7">
        <v>13.62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103.83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216.65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-84.66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1.6838805970149255</v>
      </c>
      <c r="C32" s="70"/>
    </row>
    <row r="33" spans="1:3" ht="12.75">
      <c r="A33" t="s">
        <v>23</v>
      </c>
      <c r="B33" s="2">
        <f>B25/B2</f>
        <v>1.5497014925373134</v>
      </c>
      <c r="C33" s="70"/>
    </row>
    <row r="34" spans="1:3" ht="12.75">
      <c r="A34" t="s">
        <v>27</v>
      </c>
      <c r="B34" s="2">
        <f>B27/B2</f>
        <v>3.2335820895522387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145</v>
      </c>
      <c r="B1" s="22" t="s">
        <v>0</v>
      </c>
      <c r="C1" s="72" t="s">
        <v>30</v>
      </c>
    </row>
    <row r="2" spans="1:3" ht="12.75">
      <c r="A2" t="s">
        <v>29</v>
      </c>
      <c r="B2" s="9">
        <v>1230</v>
      </c>
      <c r="C2" s="70"/>
    </row>
    <row r="3" spans="1:3" ht="12.75">
      <c r="A3" t="s">
        <v>129</v>
      </c>
      <c r="B3" s="12">
        <v>0.22</v>
      </c>
      <c r="C3" s="70"/>
    </row>
    <row r="4" spans="1:3" ht="12.75">
      <c r="A4" t="s">
        <v>28</v>
      </c>
      <c r="B4" s="2">
        <f>B2*B3</f>
        <v>270.6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31.5</v>
      </c>
      <c r="C7" s="70"/>
    </row>
    <row r="8" spans="1:3" ht="12.75">
      <c r="A8" s="1" t="s">
        <v>9</v>
      </c>
      <c r="B8" s="11">
        <v>34.6</v>
      </c>
      <c r="C8" s="73" t="s">
        <v>149</v>
      </c>
    </row>
    <row r="9" spans="1:3" ht="12.75">
      <c r="A9" s="1" t="s">
        <v>24</v>
      </c>
      <c r="B9" s="11">
        <v>16</v>
      </c>
      <c r="C9" s="73" t="s">
        <v>150</v>
      </c>
    </row>
    <row r="10" spans="1:3" ht="12.75">
      <c r="A10" s="1" t="s">
        <v>10</v>
      </c>
      <c r="B10" s="11">
        <v>0</v>
      </c>
      <c r="C10" s="73" t="s">
        <v>155</v>
      </c>
    </row>
    <row r="11" spans="1:3" ht="12.75">
      <c r="A11" s="1" t="s">
        <v>12</v>
      </c>
      <c r="B11" s="11">
        <v>4.61</v>
      </c>
      <c r="C11" s="70"/>
    </row>
    <row r="12" spans="1:3" ht="12.75">
      <c r="A12" s="1" t="s">
        <v>11</v>
      </c>
      <c r="B12" s="11">
        <v>17.1</v>
      </c>
      <c r="C12" s="70"/>
    </row>
    <row r="13" spans="1:3" ht="12.75">
      <c r="A13" s="1" t="s">
        <v>13</v>
      </c>
      <c r="B13" s="11">
        <v>13</v>
      </c>
      <c r="C13" s="70"/>
    </row>
    <row r="14" spans="1:3" ht="12.75">
      <c r="A14" s="1" t="s">
        <v>14</v>
      </c>
      <c r="B14" s="11">
        <v>21.26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3.76</v>
      </c>
      <c r="C17" s="70"/>
    </row>
    <row r="18" spans="1:3" ht="12.75">
      <c r="A18" t="s">
        <v>2</v>
      </c>
      <c r="B18" s="2">
        <f>SUM(B7:B17)</f>
        <v>151.32999999999998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8.54</v>
      </c>
      <c r="C21" s="70"/>
    </row>
    <row r="22" spans="1:3" ht="12.75">
      <c r="A22" s="1" t="s">
        <v>19</v>
      </c>
      <c r="B22" s="7">
        <v>25.8</v>
      </c>
      <c r="C22" s="70"/>
    </row>
    <row r="23" spans="1:3" ht="12.75">
      <c r="A23" s="1" t="s">
        <v>20</v>
      </c>
      <c r="B23" s="7">
        <v>14.07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106.91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258.24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12.360000000000014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0.12303252032520325</v>
      </c>
      <c r="C32" s="70"/>
    </row>
    <row r="33" spans="1:3" ht="12.75">
      <c r="A33" t="s">
        <v>23</v>
      </c>
      <c r="B33" s="2">
        <f>B25/B2</f>
        <v>0.08691869918699187</v>
      </c>
      <c r="C33" s="70"/>
    </row>
    <row r="34" spans="1:3" ht="12.75">
      <c r="A34" t="s">
        <v>27</v>
      </c>
      <c r="B34" s="2">
        <f>B27/B2</f>
        <v>0.20995121951219514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850</v>
      </c>
      <c r="C2" s="70"/>
    </row>
    <row r="3" spans="1:3" ht="12.75">
      <c r="A3" t="s">
        <v>129</v>
      </c>
      <c r="B3" s="10">
        <v>0.31</v>
      </c>
      <c r="C3" s="70"/>
    </row>
    <row r="4" spans="1:3" ht="12.75">
      <c r="A4" t="s">
        <v>28</v>
      </c>
      <c r="B4" s="2">
        <f>B2*B3</f>
        <v>263.5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</v>
      </c>
      <c r="C7" s="70"/>
    </row>
    <row r="8" spans="1:3" ht="12.75">
      <c r="A8" s="1" t="s">
        <v>9</v>
      </c>
      <c r="B8" s="11">
        <v>19.7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18.94</v>
      </c>
      <c r="C11" s="70"/>
    </row>
    <row r="12" spans="1:3" ht="12.75">
      <c r="A12" s="1" t="s">
        <v>11</v>
      </c>
      <c r="B12" s="11">
        <v>0</v>
      </c>
      <c r="C12" s="70" t="s">
        <v>135</v>
      </c>
    </row>
    <row r="13" spans="1:3" ht="12.75">
      <c r="A13" s="1" t="s">
        <v>13</v>
      </c>
      <c r="B13" s="11">
        <v>10.81</v>
      </c>
      <c r="C13" s="70"/>
    </row>
    <row r="14" spans="1:3" ht="12.75">
      <c r="A14" s="1" t="s">
        <v>14</v>
      </c>
      <c r="B14" s="11">
        <v>17.42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2.51</v>
      </c>
      <c r="C17" s="70"/>
    </row>
    <row r="18" spans="1:3" ht="12.75">
      <c r="A18" t="s">
        <v>2</v>
      </c>
      <c r="B18" s="2">
        <f>SUM(B7:B17)</f>
        <v>100.88000000000001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7.82</v>
      </c>
      <c r="C21" s="70"/>
    </row>
    <row r="22" spans="1:3" ht="12.75">
      <c r="A22" s="1" t="s">
        <v>19</v>
      </c>
      <c r="B22" s="7">
        <v>20.27</v>
      </c>
      <c r="C22" s="70"/>
    </row>
    <row r="23" spans="1:3" ht="12.75">
      <c r="A23" s="1" t="s">
        <v>20</v>
      </c>
      <c r="B23" s="7">
        <v>12.21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98.8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199.68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63.81999999999999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0.11868235294117649</v>
      </c>
      <c r="C32" s="70"/>
    </row>
    <row r="33" spans="1:3" ht="12.75">
      <c r="A33" t="s">
        <v>23</v>
      </c>
      <c r="B33" s="13">
        <f>B25/B2</f>
        <v>0.11623529411764706</v>
      </c>
      <c r="C33" s="70"/>
    </row>
    <row r="34" spans="1:3" ht="12.75">
      <c r="A34" t="s">
        <v>27</v>
      </c>
      <c r="B34" s="13">
        <f>B27/B2</f>
        <v>0.23491764705882354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129</v>
      </c>
      <c r="B3" s="10">
        <v>0.193</v>
      </c>
      <c r="C3" s="70"/>
    </row>
    <row r="4" spans="1:3" ht="12.75">
      <c r="A4" t="s">
        <v>28</v>
      </c>
      <c r="B4" s="2">
        <f>B2*B3</f>
        <v>173.70000000000002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22.5</v>
      </c>
      <c r="C7" s="70"/>
    </row>
    <row r="8" spans="1:3" ht="12.75">
      <c r="A8" s="1" t="s">
        <v>9</v>
      </c>
      <c r="B8" s="11">
        <v>17.1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10.63</v>
      </c>
      <c r="C11" s="70"/>
    </row>
    <row r="12" spans="1:3" ht="12.75">
      <c r="A12" s="1" t="s">
        <v>11</v>
      </c>
      <c r="B12" s="11">
        <v>14.3</v>
      </c>
      <c r="C12" s="70" t="s">
        <v>136</v>
      </c>
    </row>
    <row r="13" spans="1:3" ht="12.75">
      <c r="A13" s="1" t="s">
        <v>13</v>
      </c>
      <c r="B13" s="11">
        <v>10.54</v>
      </c>
      <c r="C13" s="70"/>
    </row>
    <row r="14" spans="1:3" ht="12.75">
      <c r="A14" s="1" t="s">
        <v>14</v>
      </c>
      <c r="B14" s="11">
        <v>16.76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2.38</v>
      </c>
      <c r="C17" s="70"/>
    </row>
    <row r="18" spans="1:3" ht="12.75">
      <c r="A18" t="s">
        <v>2</v>
      </c>
      <c r="B18" s="2">
        <f>SUM(B7:B17)</f>
        <v>95.71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7.66</v>
      </c>
      <c r="C21" s="70"/>
    </row>
    <row r="22" spans="1:3" ht="12.75">
      <c r="A22" s="1" t="s">
        <v>19</v>
      </c>
      <c r="B22" s="7">
        <v>19.76</v>
      </c>
      <c r="C22" s="70"/>
    </row>
    <row r="23" spans="1:3" ht="12.75">
      <c r="A23" s="1" t="s">
        <v>20</v>
      </c>
      <c r="B23" s="7">
        <v>11.52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97.44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193.14999999999998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-19.44999999999996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0.10634444444444444</v>
      </c>
      <c r="C32" s="70"/>
    </row>
    <row r="33" spans="1:3" ht="12.75">
      <c r="A33" t="s">
        <v>23</v>
      </c>
      <c r="B33" s="13">
        <f>B25/B2</f>
        <v>0.10826666666666666</v>
      </c>
      <c r="C33" s="70"/>
    </row>
    <row r="34" spans="1:3" ht="12.75">
      <c r="A34" t="s">
        <v>27</v>
      </c>
      <c r="B34" s="13">
        <f>B27/B2</f>
        <v>0.21461111111111109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129</v>
      </c>
      <c r="B3" s="10">
        <v>0.065</v>
      </c>
      <c r="C3" s="70"/>
    </row>
    <row r="4" spans="1:3" ht="12.75">
      <c r="A4" t="s">
        <v>28</v>
      </c>
      <c r="B4" s="2">
        <f>B2*B3</f>
        <v>97.5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6.25</v>
      </c>
      <c r="C7" s="70"/>
    </row>
    <row r="8" spans="1:3" ht="12.75">
      <c r="A8" s="1" t="s">
        <v>9</v>
      </c>
      <c r="B8" s="11">
        <v>9.25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16.07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11.53</v>
      </c>
      <c r="C13" s="70"/>
    </row>
    <row r="14" spans="1:3" ht="12.75">
      <c r="A14" s="1" t="s">
        <v>14</v>
      </c>
      <c r="B14" s="11">
        <v>17.83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1.74</v>
      </c>
      <c r="C17" s="70"/>
    </row>
    <row r="18" spans="1:3" ht="12.75">
      <c r="A18" t="s">
        <v>2</v>
      </c>
      <c r="B18" s="2">
        <f>SUM(B7:B17)</f>
        <v>70.17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8.09</v>
      </c>
      <c r="C21" s="70"/>
    </row>
    <row r="22" spans="1:3" ht="12.75">
      <c r="A22" s="1" t="s">
        <v>19</v>
      </c>
      <c r="B22" s="7">
        <v>21.04</v>
      </c>
      <c r="C22" s="70"/>
    </row>
    <row r="23" spans="1:3" ht="12.75">
      <c r="A23" s="1" t="s">
        <v>20</v>
      </c>
      <c r="B23" s="7">
        <v>12.62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100.25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170.42000000000002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-72.92000000000002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13">
        <f>B18/B2</f>
        <v>0.04678</v>
      </c>
      <c r="C32" s="70"/>
    </row>
    <row r="33" spans="1:3" ht="12.75">
      <c r="A33" t="s">
        <v>23</v>
      </c>
      <c r="B33" s="13">
        <f>B25/B2</f>
        <v>0.06683333333333333</v>
      </c>
      <c r="C33" s="70"/>
    </row>
    <row r="34" spans="1:3" ht="12.75">
      <c r="A34" t="s">
        <v>27</v>
      </c>
      <c r="B34" s="13">
        <f>B27/B2</f>
        <v>0.11361333333333334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129</v>
      </c>
      <c r="B3" s="12">
        <v>4.38</v>
      </c>
      <c r="C3" s="70"/>
    </row>
    <row r="4" spans="1:3" ht="12.75">
      <c r="A4" t="s">
        <v>28</v>
      </c>
      <c r="B4" s="2">
        <f>B2*B3</f>
        <v>205.85999999999999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8.53</v>
      </c>
      <c r="C7" s="70"/>
    </row>
    <row r="8" spans="1:3" ht="12.75">
      <c r="A8" s="1" t="s">
        <v>9</v>
      </c>
      <c r="B8" s="11">
        <v>22.4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53.16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10.51</v>
      </c>
      <c r="C13" s="70"/>
    </row>
    <row r="14" spans="1:3" ht="12.75">
      <c r="A14" s="1" t="s">
        <v>14</v>
      </c>
      <c r="B14" s="11">
        <v>15.99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3.62</v>
      </c>
      <c r="C17" s="70"/>
    </row>
    <row r="18" spans="1:3" ht="12.75">
      <c r="A18" t="s">
        <v>2</v>
      </c>
      <c r="B18" s="2">
        <f>SUM(B7:B17)</f>
        <v>145.71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7.62</v>
      </c>
      <c r="C21" s="70"/>
    </row>
    <row r="22" spans="1:3" ht="12.75">
      <c r="A22" s="1" t="s">
        <v>19</v>
      </c>
      <c r="B22" s="7">
        <v>18.76</v>
      </c>
      <c r="C22" s="70"/>
    </row>
    <row r="23" spans="1:3" ht="12.75">
      <c r="A23" s="1" t="s">
        <v>20</v>
      </c>
      <c r="B23" s="7">
        <v>10.46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95.34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241.05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-35.190000000000026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3.1002127659574468</v>
      </c>
      <c r="C32" s="70"/>
    </row>
    <row r="33" spans="1:3" ht="12.75">
      <c r="A33" t="s">
        <v>23</v>
      </c>
      <c r="B33" s="2">
        <f>B25/B2</f>
        <v>2.0285106382978726</v>
      </c>
      <c r="C33" s="70"/>
    </row>
    <row r="34" spans="1:3" ht="12.75">
      <c r="A34" t="s">
        <v>27</v>
      </c>
      <c r="B34" s="2">
        <f>B27/B2</f>
        <v>5.12872340425532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A1" sqref="A1:H2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153</v>
      </c>
      <c r="C1" s="45" t="s">
        <v>115</v>
      </c>
      <c r="D1" s="45" t="s">
        <v>114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154</v>
      </c>
      <c r="C2" s="15" t="s">
        <v>154</v>
      </c>
      <c r="D2" s="41" t="s">
        <v>115</v>
      </c>
      <c r="E2" s="68" t="s">
        <v>74</v>
      </c>
      <c r="F2" s="15" t="s">
        <v>66</v>
      </c>
      <c r="G2" s="15" t="s">
        <v>152</v>
      </c>
      <c r="H2" s="48" t="s">
        <v>67</v>
      </c>
    </row>
    <row r="3" spans="1:8" ht="12.75">
      <c r="A3" s="49" t="s">
        <v>51</v>
      </c>
      <c r="B3" s="40">
        <f>HRSW!B4</f>
        <v>249.48</v>
      </c>
      <c r="C3" s="40">
        <f>HRSW!B18</f>
        <v>154.75</v>
      </c>
      <c r="D3" s="16">
        <f>B3-C3</f>
        <v>94.72999999999999</v>
      </c>
      <c r="E3" s="18">
        <v>1200</v>
      </c>
      <c r="F3" s="19">
        <f aca="true" t="shared" si="0" ref="F3:F20">B3*E3</f>
        <v>299376</v>
      </c>
      <c r="G3" s="19">
        <f aca="true" t="shared" si="1" ref="G3:G20">E3*C3</f>
        <v>185700</v>
      </c>
      <c r="H3" s="29">
        <f>F3-G3</f>
        <v>113676</v>
      </c>
    </row>
    <row r="4" spans="1:8" ht="12.75">
      <c r="A4" s="49" t="s">
        <v>52</v>
      </c>
      <c r="B4" s="40">
        <f>Durum!B4</f>
        <v>288.41999999999996</v>
      </c>
      <c r="C4" s="40">
        <f>Durum!B18</f>
        <v>164.54</v>
      </c>
      <c r="D4" s="16">
        <f aca="true" t="shared" si="2" ref="D4:D20">B4-C4</f>
        <v>123.87999999999997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226.85000000000002</v>
      </c>
      <c r="C5" s="40">
        <f>Barley!B18</f>
        <v>144.09</v>
      </c>
      <c r="D5" s="16">
        <f t="shared" si="2"/>
        <v>82.76000000000002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328.25</v>
      </c>
      <c r="C6" s="40">
        <f>Corn!B18</f>
        <v>248.3</v>
      </c>
      <c r="D6" s="16">
        <f t="shared" si="2"/>
        <v>79.94999999999999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264</v>
      </c>
      <c r="C7" s="40">
        <f>Soyb!B18</f>
        <v>150.68</v>
      </c>
      <c r="D7" s="16">
        <f t="shared" si="2"/>
        <v>113.32</v>
      </c>
      <c r="E7" s="18">
        <v>1000</v>
      </c>
      <c r="F7" s="19">
        <f t="shared" si="0"/>
        <v>264000</v>
      </c>
      <c r="G7" s="19">
        <f t="shared" si="1"/>
        <v>150680</v>
      </c>
      <c r="H7" s="29">
        <f t="shared" si="3"/>
        <v>113320</v>
      </c>
    </row>
    <row r="8" spans="1:8" ht="12.75">
      <c r="A8" s="49" t="s">
        <v>80</v>
      </c>
      <c r="B8" s="40">
        <f>Drybean!B4</f>
        <v>355.5</v>
      </c>
      <c r="C8" s="40">
        <f>Drybean!B18</f>
        <v>228.39000000000004</v>
      </c>
      <c r="D8" s="16">
        <f t="shared" si="2"/>
        <v>127.10999999999996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263.34000000000003</v>
      </c>
      <c r="C9" s="40">
        <f>Oil_SF!B18</f>
        <v>170.63</v>
      </c>
      <c r="D9" s="16">
        <f t="shared" si="2"/>
        <v>92.71000000000004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354.95</v>
      </c>
      <c r="C10" s="40">
        <f>Conf_SF!B18</f>
        <v>215.57000000000002</v>
      </c>
      <c r="D10" s="16">
        <f t="shared" si="2"/>
        <v>139.37999999999997</v>
      </c>
      <c r="E10" s="18">
        <v>200</v>
      </c>
      <c r="F10" s="19">
        <f t="shared" si="0"/>
        <v>70990</v>
      </c>
      <c r="G10" s="19">
        <f t="shared" si="1"/>
        <v>43114.00000000001</v>
      </c>
      <c r="H10" s="29">
        <f t="shared" si="3"/>
        <v>27875.999999999993</v>
      </c>
    </row>
    <row r="11" spans="1:8" ht="12.75">
      <c r="A11" s="49" t="s">
        <v>56</v>
      </c>
      <c r="B11" s="40">
        <f>Canola!B4</f>
        <v>297.54</v>
      </c>
      <c r="C11" s="40">
        <f>Canola!B18</f>
        <v>197.39</v>
      </c>
      <c r="D11" s="16">
        <f t="shared" si="2"/>
        <v>100.15000000000003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172.08</v>
      </c>
      <c r="C12" s="40">
        <f>Flax!B18</f>
        <v>99.64999999999999</v>
      </c>
      <c r="D12" s="16">
        <f t="shared" si="2"/>
        <v>72.43000000000002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226.79999999999998</v>
      </c>
      <c r="C13" s="40">
        <f>Peas!B18</f>
        <v>140.60000000000002</v>
      </c>
      <c r="D13" s="16">
        <f t="shared" si="2"/>
        <v>86.19999999999996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131.99</v>
      </c>
      <c r="C14" s="40">
        <f>Oats!B18</f>
        <v>112.82000000000001</v>
      </c>
      <c r="D14" s="16">
        <f t="shared" si="2"/>
        <v>19.17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144</v>
      </c>
      <c r="B15" s="40">
        <f>Lentils!B4</f>
        <v>270.6</v>
      </c>
      <c r="C15" s="40">
        <f>Lentils!B18</f>
        <v>151.32999999999998</v>
      </c>
      <c r="D15" s="16">
        <f>B15-C15</f>
        <v>119.27000000000004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263.5</v>
      </c>
      <c r="C16" s="40">
        <f>Mustard!B18</f>
        <v>100.88000000000001</v>
      </c>
      <c r="D16" s="16">
        <f t="shared" si="2"/>
        <v>162.62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173.70000000000002</v>
      </c>
      <c r="C17" s="40">
        <f>Buckwht!B18</f>
        <v>95.71</v>
      </c>
      <c r="D17" s="16">
        <f t="shared" si="2"/>
        <v>77.99000000000002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97.5</v>
      </c>
      <c r="C18" s="40">
        <f>Millet!B18</f>
        <v>70.17</v>
      </c>
      <c r="D18" s="16">
        <f t="shared" si="2"/>
        <v>27.33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205.85999999999999</v>
      </c>
      <c r="C19" s="40">
        <f>'Wint.Wht'!B18</f>
        <v>145.71</v>
      </c>
      <c r="D19" s="16">
        <f t="shared" si="2"/>
        <v>60.14999999999998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193.07000000000002</v>
      </c>
      <c r="C20" s="40">
        <f>Rye!B18</f>
        <v>110.45</v>
      </c>
      <c r="D20" s="42">
        <f t="shared" si="2"/>
        <v>82.62000000000002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634366</v>
      </c>
      <c r="G21" s="20">
        <f>SUM(G3:G20)</f>
        <v>379494</v>
      </c>
      <c r="H21" s="33">
        <f>SUM(H3:H20)</f>
        <v>254872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78" t="s">
        <v>50</v>
      </c>
      <c r="D23" s="78"/>
      <c r="E23" s="78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634366</v>
      </c>
      <c r="D25" s="4"/>
      <c r="E25" s="4" t="s">
        <v>70</v>
      </c>
      <c r="F25" s="4"/>
      <c r="G25" s="19">
        <f>G21</f>
        <v>379494</v>
      </c>
      <c r="H25" s="54"/>
    </row>
    <row r="26" spans="1:8" ht="12.75">
      <c r="A26" s="79" t="s">
        <v>142</v>
      </c>
      <c r="B26" s="80"/>
      <c r="C26" s="59">
        <v>0</v>
      </c>
      <c r="D26" s="60" t="s">
        <v>72</v>
      </c>
      <c r="E26" s="80" t="s">
        <v>117</v>
      </c>
      <c r="F26" s="80"/>
      <c r="G26" s="59">
        <v>49500</v>
      </c>
      <c r="H26" s="61" t="s">
        <v>72</v>
      </c>
    </row>
    <row r="27" spans="1:11" ht="12.75">
      <c r="A27" s="81"/>
      <c r="B27" s="77"/>
      <c r="C27" s="59">
        <v>0</v>
      </c>
      <c r="D27" s="4"/>
      <c r="E27" s="80" t="s">
        <v>69</v>
      </c>
      <c r="F27" s="80"/>
      <c r="G27" s="59">
        <v>140400</v>
      </c>
      <c r="H27" s="56"/>
      <c r="K27" s="62"/>
    </row>
    <row r="28" spans="1:8" ht="12.75">
      <c r="A28" s="81"/>
      <c r="B28" s="77"/>
      <c r="C28" s="59">
        <v>0</v>
      </c>
      <c r="D28" s="4"/>
      <c r="E28" s="80" t="s">
        <v>118</v>
      </c>
      <c r="F28" s="80"/>
      <c r="G28" s="59">
        <v>0</v>
      </c>
      <c r="H28" s="56"/>
    </row>
    <row r="29" spans="1:8" ht="12.75">
      <c r="A29" s="81"/>
      <c r="B29" s="77"/>
      <c r="C29" s="59">
        <v>0</v>
      </c>
      <c r="D29" s="4"/>
      <c r="E29" s="80" t="s">
        <v>71</v>
      </c>
      <c r="F29" s="80"/>
      <c r="G29" s="59">
        <v>0</v>
      </c>
      <c r="H29" s="56"/>
    </row>
    <row r="30" spans="1:8" ht="12.75">
      <c r="A30" s="81"/>
      <c r="B30" s="77"/>
      <c r="C30" s="59">
        <v>0</v>
      </c>
      <c r="D30" s="4"/>
      <c r="E30" s="77" t="s">
        <v>141</v>
      </c>
      <c r="F30" s="77"/>
      <c r="G30" s="59">
        <v>0</v>
      </c>
      <c r="H30" s="56"/>
    </row>
    <row r="31" spans="1:8" ht="12.75">
      <c r="A31" s="81"/>
      <c r="B31" s="77"/>
      <c r="C31" s="59">
        <v>0</v>
      </c>
      <c r="D31" s="4"/>
      <c r="E31" s="77"/>
      <c r="F31" s="77"/>
      <c r="G31" s="59">
        <v>0</v>
      </c>
      <c r="H31" s="56"/>
    </row>
    <row r="32" spans="1:8" ht="12.75">
      <c r="A32" s="81" t="s">
        <v>79</v>
      </c>
      <c r="B32" s="77"/>
      <c r="C32" s="63">
        <v>0</v>
      </c>
      <c r="D32" s="55"/>
      <c r="E32" s="77" t="s">
        <v>78</v>
      </c>
      <c r="F32" s="77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634366</v>
      </c>
      <c r="D33" s="4"/>
      <c r="E33" s="4" t="s">
        <v>68</v>
      </c>
      <c r="F33" s="4"/>
      <c r="G33" s="27">
        <f>SUM(G25:G32)</f>
        <v>583694</v>
      </c>
      <c r="H33" s="54"/>
    </row>
    <row r="34" spans="1:8" ht="12.75">
      <c r="A34" s="57" t="s">
        <v>116</v>
      </c>
      <c r="B34" s="3"/>
      <c r="C34" s="3"/>
      <c r="D34" s="3"/>
      <c r="E34" s="3"/>
      <c r="F34" s="3"/>
      <c r="G34" s="64">
        <f>C33-G33</f>
        <v>50672</v>
      </c>
      <c r="H34" s="58"/>
    </row>
    <row r="35" ht="12.75">
      <c r="G35" s="6"/>
    </row>
    <row r="36" spans="1:8" ht="12.75">
      <c r="A36" s="69" t="s">
        <v>128</v>
      </c>
      <c r="B36" s="82"/>
      <c r="C36" s="82"/>
      <c r="D36" s="82"/>
      <c r="E36" s="82"/>
      <c r="F36" s="65" t="s">
        <v>121</v>
      </c>
      <c r="G36" s="83"/>
      <c r="H36" s="83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4" t="s">
        <v>122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 ht="12.7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1" ht="12.75">
      <c r="A41" t="s">
        <v>119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20400</v>
      </c>
      <c r="C43" s="27">
        <f>$E3*HRSW!$B8</f>
        <v>30240</v>
      </c>
      <c r="D43" s="27">
        <f>$E3*HRSW!$B9</f>
        <v>10800</v>
      </c>
      <c r="E43" s="27">
        <f>$E3*HRSW!$B10</f>
        <v>0</v>
      </c>
      <c r="F43" s="27">
        <f>$E3*HRSW!$B11</f>
        <v>58584</v>
      </c>
      <c r="G43" s="27">
        <f>$E3*HRSW!$B12</f>
        <v>17520</v>
      </c>
      <c r="H43" s="27">
        <f>$E3*HRSW!$B13</f>
        <v>13512</v>
      </c>
      <c r="I43" s="27">
        <f>$E3*HRSW!$B14</f>
        <v>21024</v>
      </c>
      <c r="J43" s="27">
        <f>$E3*HRSW!$B15</f>
        <v>0</v>
      </c>
      <c r="K43" s="27">
        <f>$E3*HRSW!$B16</f>
        <v>9000</v>
      </c>
      <c r="L43" s="28">
        <f>$E3*HRSW!$B17</f>
        <v>4620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65750</v>
      </c>
      <c r="C47" s="19">
        <f>$E7*Soyb!$B8</f>
        <v>22000</v>
      </c>
      <c r="D47" s="19">
        <f>$E7*Soyb!$B9</f>
        <v>0</v>
      </c>
      <c r="E47" s="19">
        <f>$E7*Soyb!$B10</f>
        <v>4000</v>
      </c>
      <c r="F47" s="19">
        <f>$E7*Soyb!$B11</f>
        <v>4520</v>
      </c>
      <c r="G47" s="19">
        <f>$E7*Soyb!$B12</f>
        <v>18100</v>
      </c>
      <c r="H47" s="19">
        <f>$E7*Soyb!$B13</f>
        <v>10590</v>
      </c>
      <c r="I47" s="19">
        <f>$E7*Soyb!$B14</f>
        <v>16970</v>
      </c>
      <c r="J47" s="19">
        <f>$E7*Soyb!$B15</f>
        <v>0</v>
      </c>
      <c r="K47" s="19">
        <f>$E7*Soyb!$B16</f>
        <v>5000</v>
      </c>
      <c r="L47" s="29">
        <f>$E7*Soyb!$B17</f>
        <v>3750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9720</v>
      </c>
      <c r="C50" s="19">
        <f>$E10*Conf_SF!$B8</f>
        <v>7059.999999999999</v>
      </c>
      <c r="D50" s="19">
        <f>$E10*Conf_SF!$B9</f>
        <v>0</v>
      </c>
      <c r="E50" s="19">
        <f>$E10*Conf_SF!$B10</f>
        <v>2000</v>
      </c>
      <c r="F50" s="19">
        <f>$E10*Conf_SF!$B11</f>
        <v>6092</v>
      </c>
      <c r="G50" s="19">
        <f>$E10*Conf_SF!$B12</f>
        <v>5620</v>
      </c>
      <c r="H50" s="19">
        <f>$E10*Conf_SF!$B13</f>
        <v>2424</v>
      </c>
      <c r="I50" s="19">
        <f>$E10*Conf_SF!$B14</f>
        <v>3496</v>
      </c>
      <c r="J50" s="19">
        <f>$E10*Conf_SF!$B15</f>
        <v>930.0000000000001</v>
      </c>
      <c r="K50" s="19">
        <f>$E10*Conf_SF!$B16</f>
        <v>4700</v>
      </c>
      <c r="L50" s="29">
        <f>$E10*Conf_SF!$B17</f>
        <v>1072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144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95870</v>
      </c>
      <c r="C61" s="20">
        <f t="shared" si="4"/>
        <v>59300</v>
      </c>
      <c r="D61" s="20">
        <f t="shared" si="4"/>
        <v>10800</v>
      </c>
      <c r="E61" s="20">
        <f t="shared" si="4"/>
        <v>6000</v>
      </c>
      <c r="F61" s="20">
        <f t="shared" si="4"/>
        <v>69196</v>
      </c>
      <c r="G61" s="20">
        <f t="shared" si="4"/>
        <v>41240</v>
      </c>
      <c r="H61" s="20">
        <f t="shared" si="4"/>
        <v>26526</v>
      </c>
      <c r="I61" s="20">
        <f t="shared" si="4"/>
        <v>41490</v>
      </c>
      <c r="J61" s="20">
        <f t="shared" si="4"/>
        <v>930.0000000000001</v>
      </c>
      <c r="K61" s="20">
        <f t="shared" si="4"/>
        <v>18700</v>
      </c>
      <c r="L61" s="33">
        <f t="shared" si="4"/>
        <v>9442</v>
      </c>
    </row>
    <row r="62" spans="1:12" ht="12.75">
      <c r="A62" s="32" t="s">
        <v>93</v>
      </c>
      <c r="B62" s="20"/>
      <c r="C62" s="33"/>
      <c r="D62" s="34">
        <f>SUM(B61:L61)</f>
        <v>379494</v>
      </c>
      <c r="E62" s="21"/>
      <c r="F62" s="21"/>
      <c r="G62" s="21"/>
      <c r="H62" s="21"/>
      <c r="I62" s="21"/>
      <c r="J62" s="21"/>
      <c r="K62" s="21"/>
      <c r="L62" s="21"/>
    </row>
  </sheetData>
  <sheetProtection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129</v>
      </c>
      <c r="B3" s="12">
        <v>4.49</v>
      </c>
      <c r="C3" s="70"/>
    </row>
    <row r="4" spans="1:3" ht="12.75">
      <c r="A4" t="s">
        <v>28</v>
      </c>
      <c r="B4" s="2">
        <f>B2*B3</f>
        <v>193.07000000000002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9.3</v>
      </c>
      <c r="C7" s="70"/>
    </row>
    <row r="8" spans="1:3" ht="12.75">
      <c r="A8" s="1" t="s">
        <v>9</v>
      </c>
      <c r="B8" s="11">
        <v>6.5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47.37</v>
      </c>
      <c r="C11" s="70"/>
    </row>
    <row r="12" spans="1:3" ht="12.75">
      <c r="A12" s="1" t="s">
        <v>11</v>
      </c>
      <c r="B12" s="11">
        <v>10.7</v>
      </c>
      <c r="C12" s="70"/>
    </row>
    <row r="13" spans="1:3" ht="12.75">
      <c r="A13" s="1" t="s">
        <v>13</v>
      </c>
      <c r="B13" s="11">
        <v>10.48</v>
      </c>
      <c r="C13" s="70"/>
    </row>
    <row r="14" spans="1:3" ht="12.75">
      <c r="A14" s="1" t="s">
        <v>14</v>
      </c>
      <c r="B14" s="11">
        <v>15.85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2.75</v>
      </c>
      <c r="C17" s="70"/>
    </row>
    <row r="18" spans="1:3" ht="12.75">
      <c r="A18" t="s">
        <v>2</v>
      </c>
      <c r="B18" s="2">
        <f>SUM(B7:B17)</f>
        <v>110.45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7.63</v>
      </c>
      <c r="C21" s="70"/>
    </row>
    <row r="22" spans="1:3" ht="12.75">
      <c r="A22" s="1" t="s">
        <v>19</v>
      </c>
      <c r="B22" s="7">
        <v>18.8</v>
      </c>
      <c r="C22" s="70"/>
    </row>
    <row r="23" spans="1:3" ht="12.75">
      <c r="A23" s="1" t="s">
        <v>20</v>
      </c>
      <c r="B23" s="7">
        <v>10.65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95.58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206.03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-12.95999999999998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2.568604651162791</v>
      </c>
      <c r="C32" s="70"/>
    </row>
    <row r="33" spans="1:3" ht="12.75">
      <c r="A33" t="s">
        <v>23</v>
      </c>
      <c r="B33" s="2">
        <f>B25/B2</f>
        <v>2.2227906976744185</v>
      </c>
      <c r="C33" s="70"/>
    </row>
    <row r="34" spans="1:3" ht="12.75">
      <c r="A34" t="s">
        <v>27</v>
      </c>
      <c r="B34" s="2">
        <f>B27/B2</f>
        <v>4.791395348837209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44</v>
      </c>
      <c r="C2" s="70"/>
    </row>
    <row r="3" spans="1:3" ht="12.75">
      <c r="A3" t="s">
        <v>129</v>
      </c>
      <c r="B3" s="12">
        <v>5.67</v>
      </c>
      <c r="C3" s="70"/>
    </row>
    <row r="4" spans="1:3" ht="12.75">
      <c r="A4" t="s">
        <v>28</v>
      </c>
      <c r="B4" s="2">
        <f>B2*B3</f>
        <v>249.48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</v>
      </c>
      <c r="C7" s="70"/>
    </row>
    <row r="8" spans="1:3" ht="12.75">
      <c r="A8" s="1" t="s">
        <v>9</v>
      </c>
      <c r="B8" s="11">
        <v>25.2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48.82</v>
      </c>
      <c r="C11" s="70"/>
    </row>
    <row r="12" spans="1:3" ht="12.75">
      <c r="A12" s="1" t="s">
        <v>11</v>
      </c>
      <c r="B12" s="11">
        <v>14.6</v>
      </c>
      <c r="C12" s="70"/>
    </row>
    <row r="13" spans="1:3" ht="12.75">
      <c r="A13" s="1" t="s">
        <v>13</v>
      </c>
      <c r="B13" s="11">
        <v>11.26</v>
      </c>
      <c r="C13" s="70"/>
    </row>
    <row r="14" spans="1:3" ht="12.75">
      <c r="A14" s="1" t="s">
        <v>14</v>
      </c>
      <c r="B14" s="11">
        <v>17.52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3.85</v>
      </c>
      <c r="C17" s="70"/>
    </row>
    <row r="18" spans="1:3" ht="12.75">
      <c r="A18" t="s">
        <v>2</v>
      </c>
      <c r="B18" s="2">
        <f>SUM(B7:B17)</f>
        <v>154.75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7.95</v>
      </c>
      <c r="C21" s="70"/>
    </row>
    <row r="22" spans="1:3" ht="12.75">
      <c r="A22" s="1" t="s">
        <v>19</v>
      </c>
      <c r="B22" s="7">
        <v>20.19</v>
      </c>
      <c r="C22" s="70"/>
    </row>
    <row r="23" spans="1:3" ht="12.75">
      <c r="A23" s="1" t="s">
        <v>20</v>
      </c>
      <c r="B23" s="7">
        <v>11.68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98.32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253.07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-3.5900000000000034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3.5170454545454546</v>
      </c>
      <c r="C32" s="70"/>
    </row>
    <row r="33" spans="1:3" ht="12.75">
      <c r="A33" t="s">
        <v>23</v>
      </c>
      <c r="B33" s="2">
        <f>B25/B2</f>
        <v>2.2345454545454544</v>
      </c>
      <c r="C33" s="70"/>
    </row>
    <row r="34" spans="1:3" ht="12.75">
      <c r="A34" t="s">
        <v>27</v>
      </c>
      <c r="B34" s="2">
        <f>B27/B2</f>
        <v>5.7515909090909085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46</v>
      </c>
      <c r="C2" s="70"/>
    </row>
    <row r="3" spans="1:3" ht="12.75">
      <c r="A3" t="s">
        <v>129</v>
      </c>
      <c r="B3" s="12">
        <v>6.27</v>
      </c>
      <c r="C3" s="70" t="s">
        <v>133</v>
      </c>
    </row>
    <row r="4" spans="1:3" ht="12.75">
      <c r="A4" t="s">
        <v>28</v>
      </c>
      <c r="B4" s="2">
        <f>B2*B3</f>
        <v>288.41999999999996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23.4</v>
      </c>
      <c r="C7" s="70"/>
    </row>
    <row r="8" spans="1:3" ht="12.75">
      <c r="A8" s="1" t="s">
        <v>9</v>
      </c>
      <c r="B8" s="11">
        <v>25.2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51.71</v>
      </c>
      <c r="C11" s="70"/>
    </row>
    <row r="12" spans="1:3" ht="12.75">
      <c r="A12" s="1" t="s">
        <v>11</v>
      </c>
      <c r="B12" s="11">
        <v>14.7</v>
      </c>
      <c r="C12" s="70"/>
    </row>
    <row r="13" spans="1:3" ht="12.75">
      <c r="A13" s="1" t="s">
        <v>13</v>
      </c>
      <c r="B13" s="11">
        <v>11.36</v>
      </c>
      <c r="C13" s="70"/>
    </row>
    <row r="14" spans="1:3" ht="12.75">
      <c r="A14" s="1" t="s">
        <v>14</v>
      </c>
      <c r="B14" s="11">
        <v>17.58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4.09</v>
      </c>
      <c r="C17" s="70"/>
    </row>
    <row r="18" spans="1:3" ht="12.75">
      <c r="A18" t="s">
        <v>2</v>
      </c>
      <c r="B18" s="2">
        <f>SUM(B7:B17)</f>
        <v>164.54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7.99</v>
      </c>
      <c r="C21" s="70"/>
    </row>
    <row r="22" spans="1:3" ht="12.75">
      <c r="A22" s="1" t="s">
        <v>19</v>
      </c>
      <c r="B22" s="7">
        <v>20.29</v>
      </c>
      <c r="C22" s="70"/>
    </row>
    <row r="23" spans="1:3" ht="12.75">
      <c r="A23" s="1" t="s">
        <v>20</v>
      </c>
      <c r="B23" s="7">
        <v>11.73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98.51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263.05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25.369999999999948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3.57695652173913</v>
      </c>
      <c r="C32" s="70"/>
    </row>
    <row r="33" spans="1:3" ht="12.75">
      <c r="A33" t="s">
        <v>23</v>
      </c>
      <c r="B33" s="2">
        <f>B25/B2</f>
        <v>2.141521739130435</v>
      </c>
      <c r="C33" s="70"/>
    </row>
    <row r="34" spans="1:3" ht="12.75">
      <c r="A34" t="s">
        <v>27</v>
      </c>
      <c r="B34" s="2">
        <f>B27/B2</f>
        <v>5.718478260869565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65</v>
      </c>
      <c r="C2" s="70"/>
    </row>
    <row r="3" spans="1:3" ht="12.75">
      <c r="A3" t="s">
        <v>129</v>
      </c>
      <c r="B3" s="12">
        <v>3.49</v>
      </c>
      <c r="C3" s="73" t="s">
        <v>147</v>
      </c>
    </row>
    <row r="4" spans="1:3" ht="12.75">
      <c r="A4" t="s">
        <v>28</v>
      </c>
      <c r="B4" s="2">
        <f>B2*B3</f>
        <v>226.85000000000002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12.8</v>
      </c>
      <c r="C7" s="70"/>
    </row>
    <row r="8" spans="1:3" ht="12.75">
      <c r="A8" s="1" t="s">
        <v>9</v>
      </c>
      <c r="B8" s="11">
        <v>23.7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43.42</v>
      </c>
      <c r="C11" s="70"/>
    </row>
    <row r="12" spans="1:3" ht="12.75">
      <c r="A12" s="1" t="s">
        <v>11</v>
      </c>
      <c r="B12" s="11">
        <v>13.7</v>
      </c>
      <c r="C12" s="70"/>
    </row>
    <row r="13" spans="1:3" ht="12.75">
      <c r="A13" s="1" t="s">
        <v>13</v>
      </c>
      <c r="B13" s="11">
        <v>12.28</v>
      </c>
      <c r="C13" s="70"/>
    </row>
    <row r="14" spans="1:3" ht="12.75">
      <c r="A14" s="1" t="s">
        <v>14</v>
      </c>
      <c r="B14" s="11">
        <v>18.11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3.58</v>
      </c>
      <c r="C17" s="70"/>
    </row>
    <row r="18" spans="1:3" ht="12.75">
      <c r="A18" t="s">
        <v>2</v>
      </c>
      <c r="B18" s="2">
        <f>SUM(B7:B17)</f>
        <v>144.09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8.33</v>
      </c>
      <c r="C21" s="70"/>
    </row>
    <row r="22" spans="1:3" ht="12.75">
      <c r="A22" s="1" t="s">
        <v>19</v>
      </c>
      <c r="B22" s="7">
        <v>21.27</v>
      </c>
      <c r="C22" s="70"/>
    </row>
    <row r="23" spans="1:3" ht="12.75">
      <c r="A23" s="1" t="s">
        <v>20</v>
      </c>
      <c r="B23" s="7">
        <v>12.24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100.34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244.43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-17.579999999999984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2.2167692307692306</v>
      </c>
      <c r="C32" s="70"/>
    </row>
    <row r="33" spans="1:3" ht="12.75">
      <c r="A33" t="s">
        <v>23</v>
      </c>
      <c r="B33" s="2">
        <f>B25/B2</f>
        <v>1.5436923076923077</v>
      </c>
      <c r="C33" s="70"/>
    </row>
    <row r="34" spans="1:3" ht="12.75">
      <c r="A34" t="s">
        <v>27</v>
      </c>
      <c r="B34" s="2">
        <f>B27/B2</f>
        <v>3.7604615384615387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101</v>
      </c>
      <c r="C2" s="70"/>
    </row>
    <row r="3" spans="1:3" ht="12.75">
      <c r="A3" t="s">
        <v>129</v>
      </c>
      <c r="B3" s="12">
        <v>3.25</v>
      </c>
      <c r="C3" s="70"/>
    </row>
    <row r="4" spans="1:3" ht="12.75">
      <c r="A4" t="s">
        <v>28</v>
      </c>
      <c r="B4" s="2">
        <f>B2*B3</f>
        <v>328.25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76.85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59.46</v>
      </c>
      <c r="C11" s="70"/>
    </row>
    <row r="12" spans="1:3" ht="12.75">
      <c r="A12" s="1" t="s">
        <v>11</v>
      </c>
      <c r="B12" s="11">
        <v>18.4</v>
      </c>
      <c r="C12" s="70"/>
    </row>
    <row r="13" spans="1:3" ht="12.75">
      <c r="A13" s="1" t="s">
        <v>13</v>
      </c>
      <c r="B13" s="11">
        <v>17.27</v>
      </c>
      <c r="C13" s="70"/>
    </row>
    <row r="14" spans="1:3" ht="12.75">
      <c r="A14" s="1" t="s">
        <v>14</v>
      </c>
      <c r="B14" s="11">
        <v>22.47</v>
      </c>
      <c r="C14" s="70"/>
    </row>
    <row r="15" spans="1:3" ht="12.75">
      <c r="A15" s="1" t="s">
        <v>15</v>
      </c>
      <c r="B15" s="11">
        <v>18.18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6.17</v>
      </c>
      <c r="C17" s="70"/>
    </row>
    <row r="18" spans="1:3" ht="12.75">
      <c r="A18" t="s">
        <v>2</v>
      </c>
      <c r="B18" s="2">
        <f>SUM(B7:B17)</f>
        <v>248.3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10.52</v>
      </c>
      <c r="C21" s="70"/>
    </row>
    <row r="22" spans="1:3" ht="12.75">
      <c r="A22" s="1" t="s">
        <v>19</v>
      </c>
      <c r="B22" s="7">
        <v>33.68</v>
      </c>
      <c r="C22" s="70"/>
    </row>
    <row r="23" spans="1:3" ht="12.75">
      <c r="A23" s="1" t="s">
        <v>20</v>
      </c>
      <c r="B23" s="7">
        <v>18.51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121.21000000000001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369.51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-41.25999999999999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2.4584158415841584</v>
      </c>
      <c r="C32" s="70"/>
    </row>
    <row r="33" spans="1:3" ht="12.75">
      <c r="A33" t="s">
        <v>23</v>
      </c>
      <c r="B33" s="2">
        <f>B25/B2</f>
        <v>1.2000990099009903</v>
      </c>
      <c r="C33" s="70"/>
    </row>
    <row r="34" spans="1:3" ht="12.75">
      <c r="A34" t="s">
        <v>27</v>
      </c>
      <c r="B34" s="2">
        <f>B27/B2</f>
        <v>3.6585148514851484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30</v>
      </c>
      <c r="C2" s="70"/>
    </row>
    <row r="3" spans="1:3" ht="12.75">
      <c r="A3" t="s">
        <v>129</v>
      </c>
      <c r="B3" s="12">
        <v>8.8</v>
      </c>
      <c r="C3" s="70"/>
    </row>
    <row r="4" spans="1:3" ht="12.75">
      <c r="A4" t="s">
        <v>28</v>
      </c>
      <c r="B4" s="2">
        <f>B2*B3</f>
        <v>264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134</v>
      </c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123</v>
      </c>
    </row>
    <row r="11" spans="1:3" ht="12.75">
      <c r="A11" s="1" t="s">
        <v>12</v>
      </c>
      <c r="B11" s="11">
        <v>4.52</v>
      </c>
      <c r="C11" s="70"/>
    </row>
    <row r="12" spans="1:3" ht="12.75">
      <c r="A12" s="1" t="s">
        <v>11</v>
      </c>
      <c r="B12" s="11">
        <v>18.1</v>
      </c>
      <c r="C12" s="70"/>
    </row>
    <row r="13" spans="1:3" ht="12.75">
      <c r="A13" s="1" t="s">
        <v>13</v>
      </c>
      <c r="B13" s="11">
        <v>10.59</v>
      </c>
      <c r="C13" s="70"/>
    </row>
    <row r="14" spans="1:3" ht="12.75">
      <c r="A14" s="1" t="s">
        <v>14</v>
      </c>
      <c r="B14" s="11">
        <v>16.97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3.75</v>
      </c>
      <c r="C17" s="70"/>
    </row>
    <row r="18" spans="1:3" ht="12.75">
      <c r="A18" t="s">
        <v>2</v>
      </c>
      <c r="B18" s="2">
        <f>SUM(B7:B17)</f>
        <v>150.68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7.75</v>
      </c>
      <c r="C21" s="70"/>
    </row>
    <row r="22" spans="1:3" ht="12.75">
      <c r="A22" s="1" t="s">
        <v>19</v>
      </c>
      <c r="B22" s="7">
        <v>20.4</v>
      </c>
      <c r="C22" s="70"/>
    </row>
    <row r="23" spans="1:3" ht="12.75">
      <c r="A23" s="1" t="s">
        <v>20</v>
      </c>
      <c r="B23" s="7">
        <v>11.47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98.12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248.8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15.199999999999989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5.022666666666667</v>
      </c>
      <c r="C32" s="70"/>
    </row>
    <row r="33" spans="1:3" ht="12.75">
      <c r="A33" t="s">
        <v>23</v>
      </c>
      <c r="B33" s="2">
        <f>B25/B2</f>
        <v>3.2706666666666666</v>
      </c>
      <c r="C33" s="70"/>
    </row>
    <row r="34" spans="1:3" ht="12.75">
      <c r="A34" t="s">
        <v>27</v>
      </c>
      <c r="B34" s="2">
        <f>B27/B2</f>
        <v>8.293333333333333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1580</v>
      </c>
      <c r="C2" s="70"/>
    </row>
    <row r="3" spans="1:3" ht="12.75">
      <c r="A3" t="s">
        <v>129</v>
      </c>
      <c r="B3" s="10">
        <v>0.225</v>
      </c>
      <c r="C3" s="70"/>
    </row>
    <row r="4" spans="1:3" ht="12.75">
      <c r="A4" t="s">
        <v>28</v>
      </c>
      <c r="B4" s="2">
        <f>B2*B3</f>
        <v>355.5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0"/>
    </row>
    <row r="8" spans="1:3" ht="12.75">
      <c r="A8" s="1" t="s">
        <v>9</v>
      </c>
      <c r="B8" s="11">
        <v>45.8</v>
      </c>
      <c r="C8" s="70" t="s">
        <v>124</v>
      </c>
    </row>
    <row r="9" spans="1:3" ht="12.75">
      <c r="A9" s="1" t="s">
        <v>24</v>
      </c>
      <c r="B9" s="11">
        <v>20</v>
      </c>
      <c r="C9" s="73" t="s">
        <v>143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31.65</v>
      </c>
      <c r="C11" s="70"/>
    </row>
    <row r="12" spans="1:3" ht="12.75">
      <c r="A12" s="1" t="s">
        <v>11</v>
      </c>
      <c r="B12" s="11">
        <v>20.5</v>
      </c>
      <c r="C12" s="70"/>
    </row>
    <row r="13" spans="1:3" ht="12.75">
      <c r="A13" s="1" t="s">
        <v>13</v>
      </c>
      <c r="B13" s="11">
        <v>14.49</v>
      </c>
      <c r="C13" s="70"/>
    </row>
    <row r="14" spans="1:3" ht="12.75">
      <c r="A14" s="1" t="s">
        <v>14</v>
      </c>
      <c r="B14" s="11">
        <v>21.17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5.68</v>
      </c>
      <c r="C17" s="70"/>
    </row>
    <row r="18" spans="1:3" ht="12.75">
      <c r="A18" t="s">
        <v>2</v>
      </c>
      <c r="B18" s="2">
        <f>SUM(B7:B17)</f>
        <v>228.39000000000004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8.83</v>
      </c>
      <c r="C21" s="70"/>
    </row>
    <row r="22" spans="1:3" ht="12.75">
      <c r="A22" s="1" t="s">
        <v>19</v>
      </c>
      <c r="B22" s="7">
        <v>26.38</v>
      </c>
      <c r="C22" s="70"/>
    </row>
    <row r="23" spans="1:3" ht="12.75">
      <c r="A23" s="1" t="s">
        <v>20</v>
      </c>
      <c r="B23" s="7">
        <v>15.21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108.92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337.31000000000006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18.18999999999994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0.14455063291139245</v>
      </c>
      <c r="C32" s="70"/>
    </row>
    <row r="33" spans="1:3" ht="12.75">
      <c r="A33" t="s">
        <v>23</v>
      </c>
      <c r="B33" s="13">
        <f>B25/B2</f>
        <v>0.06893670886075949</v>
      </c>
      <c r="C33" s="70"/>
    </row>
    <row r="34" spans="1:3" ht="12.75">
      <c r="A34" t="s">
        <v>27</v>
      </c>
      <c r="B34" s="13">
        <f>B27/B2</f>
        <v>0.21348734177215192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1540</v>
      </c>
      <c r="C2" s="70"/>
    </row>
    <row r="3" spans="1:3" ht="12.75">
      <c r="A3" t="s">
        <v>129</v>
      </c>
      <c r="B3" s="10">
        <v>0.171</v>
      </c>
      <c r="C3" s="70"/>
    </row>
    <row r="4" spans="1:3" ht="12.75">
      <c r="A4" t="s">
        <v>28</v>
      </c>
      <c r="B4" s="2">
        <f>B2*B3</f>
        <v>263.34000000000003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</v>
      </c>
      <c r="C7" s="73"/>
    </row>
    <row r="8" spans="1:3" ht="12.75">
      <c r="A8" s="1" t="s">
        <v>9</v>
      </c>
      <c r="B8" s="11">
        <v>33.2</v>
      </c>
      <c r="C8" s="70"/>
    </row>
    <row r="9" spans="1:3" ht="12.75">
      <c r="A9" s="1" t="s">
        <v>24</v>
      </c>
      <c r="B9" s="11">
        <v>0</v>
      </c>
      <c r="C9" s="73" t="s">
        <v>130</v>
      </c>
    </row>
    <row r="10" spans="1:3" ht="12.75">
      <c r="A10" s="1" t="s">
        <v>10</v>
      </c>
      <c r="B10" s="11">
        <v>5</v>
      </c>
      <c r="C10" s="70" t="s">
        <v>125</v>
      </c>
    </row>
    <row r="11" spans="1:3" ht="12.75">
      <c r="A11" s="1" t="s">
        <v>12</v>
      </c>
      <c r="B11" s="11">
        <v>30.16</v>
      </c>
      <c r="C11" s="70"/>
    </row>
    <row r="12" spans="1:3" ht="12.75">
      <c r="A12" s="1" t="s">
        <v>11</v>
      </c>
      <c r="B12" s="11">
        <v>15.3</v>
      </c>
      <c r="C12" s="70"/>
    </row>
    <row r="13" spans="1:3" ht="12.75">
      <c r="A13" s="1" t="s">
        <v>13</v>
      </c>
      <c r="B13" s="11">
        <v>12.11</v>
      </c>
      <c r="C13" s="70"/>
    </row>
    <row r="14" spans="1:3" ht="12.75">
      <c r="A14" s="1" t="s">
        <v>14</v>
      </c>
      <c r="B14" s="11">
        <v>17.47</v>
      </c>
      <c r="C14" s="70"/>
    </row>
    <row r="15" spans="1:3" ht="12.75">
      <c r="A15" s="1" t="s">
        <v>15</v>
      </c>
      <c r="B15" s="11">
        <v>4.65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4.24</v>
      </c>
      <c r="C17" s="70"/>
    </row>
    <row r="18" spans="1:3" ht="12.75">
      <c r="A18" t="s">
        <v>2</v>
      </c>
      <c r="B18" s="2">
        <f>SUM(B7:B17)</f>
        <v>170.63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8.45</v>
      </c>
      <c r="C21" s="70"/>
    </row>
    <row r="22" spans="1:3" ht="12.75">
      <c r="A22" s="1" t="s">
        <v>19</v>
      </c>
      <c r="B22" s="7">
        <v>22.22</v>
      </c>
      <c r="C22" s="70"/>
    </row>
    <row r="23" spans="1:3" ht="12.75">
      <c r="A23" s="1" t="s">
        <v>20</v>
      </c>
      <c r="B23" s="7">
        <v>13.19</v>
      </c>
      <c r="C23" s="70"/>
    </row>
    <row r="24" spans="1:3" ht="12.75">
      <c r="A24" s="1" t="s">
        <v>21</v>
      </c>
      <c r="B24" s="8">
        <v>58.5</v>
      </c>
      <c r="C24" s="70"/>
    </row>
    <row r="25" spans="1:3" ht="12.75">
      <c r="A25" t="s">
        <v>4</v>
      </c>
      <c r="B25" s="2">
        <f>SUM(B21:B24)</f>
        <v>102.36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272.99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-9.649999999999977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0.1107987012987013</v>
      </c>
      <c r="C32" s="70"/>
    </row>
    <row r="33" spans="1:3" ht="12.75">
      <c r="A33" t="s">
        <v>23</v>
      </c>
      <c r="B33" s="13">
        <f>B25/B2</f>
        <v>0.06646753246753247</v>
      </c>
      <c r="C33" s="70"/>
    </row>
    <row r="34" spans="1:3" ht="12.75">
      <c r="A34" t="s">
        <v>27</v>
      </c>
      <c r="B34" s="13">
        <f>B27/B2</f>
        <v>0.17726623376623377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Swenson</cp:lastModifiedBy>
  <cp:lastPrinted>2009-12-11T22:45:59Z</cp:lastPrinted>
  <dcterms:created xsi:type="dcterms:W3CDTF">2005-01-10T15:34:54Z</dcterms:created>
  <dcterms:modified xsi:type="dcterms:W3CDTF">2017-12-22T21:10:03Z</dcterms:modified>
  <cp:category/>
  <cp:version/>
  <cp:contentType/>
  <cp:contentStatus/>
</cp:coreProperties>
</file>