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<sst xmlns="http://schemas.openxmlformats.org/spreadsheetml/2006/main" count="715" uniqueCount="160">
  <si>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</si>
  <si>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</si>
  <si>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</si>
  <si>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</si>
  <si>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</si>
  <si>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</si>
  <si>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</si>
  <si>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</si>
  <si>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</si>
  <si>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</si>
  <si>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</si>
  <si>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</si>
  <si>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</si>
  <si>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</si>
  <si>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</si>
  <si>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</si>
  <si>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</si>
  <si>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</si>
  <si>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</si>
  <si>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</si>
  <si>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</si>
  <si>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</si>
  <si>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</si>
  <si>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</si>
  <si>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</si>
  <si>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</si>
  <si>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</si>
  <si>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</si>
  <si>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</si>
  <si>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</si>
  <si>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</si>
  <si>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</si>
  <si>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</si>
  <si>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</si>
  <si>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</si>
  <si>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</si>
  <si>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</si>
  <si>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</si>
  <si>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</si>
  <si>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</si>
  <si>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</si>
  <si>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</si>
  <si>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</si>
  <si>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</si>
  <si>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</si>
  <si>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</si>
  <si>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</si>
  <si>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</si>
  <si>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</si>
  <si>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</si>
  <si>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</si>
  <si>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</si>
  <si>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</si>
  <si>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</si>
  <si>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</si>
  <si>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</si>
  <si>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</si>
  <si>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</si>
  <si>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</si>
  <si>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</si>
  <si>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</si>
  <si>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</si>
  <si>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</si>
  <si>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</si>
  <si>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</si>
  <si>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</si>
  <si>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</si>
  <si>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</si>
  <si>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</si>
  <si>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</si>
  <si>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</si>
  <si>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</si>
  <si>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</si>
  <si>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</si>
  <si>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</si>
  <si>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</si>
  <si>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</si>
  <si>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</si>
  <si>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</si>
  <si>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</si>
  <si>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</si>
  <si>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</si>
  <si>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</si>
  <si>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</si>
  <si>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</si>
  <si>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</si>
  <si>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</si>
  <si>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</si>
  <si>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</si>
  <si>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</si>
  <si>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</si>
  <si>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</si>
  <si>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</si>
  <si>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</si>
  <si>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</si>
  <si>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</si>
  <si>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</si>
  <si>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</si>
  <si>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</si>
  <si>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</si>
  <si>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</si>
  <si>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</si>
  <si>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</si>
  <si>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</si>
  <si>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</si>
  <si>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</si>
  <si>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</si>
  <si>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</si>
  <si>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</si>
  <si>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</si>
  <si>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</si>
  <si>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</si>
  <si>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</si>
  <si>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</si>
  <si>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</si>
  <si>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</si>
  <si>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</si>
  <si>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</si>
  <si>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</si>
  <si>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</si>
  <si>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</si>
  <si>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</si>
  <si>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</si>
  <si>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</si>
  <si>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</si>
  <si>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</si>
  <si>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</si>
  <si>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</si>
  <si>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</si>
  <si>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</si>
  <si>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</si>
  <si>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</si>
  <si>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</si>
  <si>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</si>
  <si>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Soil test, custom aerial application</t>
  </si>
  <si>
    <t>Soil test, two custom aerial applications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</si>
  <si>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</si>
  <si>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</si>
  <si>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</si>
  <si>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</si>
  <si>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</si>
  <si>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</si>
  <si>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</si>
  <si>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</si>
  <si>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</si>
  <si>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</si>
  <si>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</si>
  <si>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</si>
  <si>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Gov't Pmts (ARC/PLC)</t>
  </si>
  <si>
    <t>Soybean aphid &amp; spider mite insect would be about $4</t>
  </si>
  <si>
    <t xml:space="preserve">Fungicide for white mold </t>
  </si>
  <si>
    <t>Fungicide for ascochyta/anthracnose</t>
  </si>
  <si>
    <t>Malt price, feed price est. is $2.70</t>
  </si>
  <si>
    <t>Cutworms and/or pea aphids chemical cost would be about $4</t>
  </si>
  <si>
    <t>North Dakota 2018 Projected Crop Budgets - North Central</t>
  </si>
  <si>
    <t>Wheat midge &amp; cereal grain aphid insect. would be about $6 each</t>
  </si>
  <si>
    <t>Insect. for cutworms, pea aphids and/or grasshoppers ~ $4</t>
  </si>
  <si>
    <t>Mkt Rev.</t>
  </si>
  <si>
    <t>per Acre</t>
  </si>
  <si>
    <t xml:space="preserve">Dir. Costs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</si>
</sst>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28575</xdr:rowOff>
    </xdr:from>
    <xdr:to>
      <xdr:col>10</xdr:col>
      <xdr:colOff>228600</xdr:colOff>
      <xdr:row>58</xdr:row>
      <xdr:rowOff>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9587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3" t="s">
        <v>154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6" t="s">
        <v>97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98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99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100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101</v>
      </c>
      <c r="B8" s="42"/>
      <c r="C8" s="42"/>
      <c r="D8" s="42"/>
      <c r="E8" s="42"/>
      <c r="F8" s="42"/>
      <c r="G8" s="42"/>
      <c r="H8" s="42"/>
    </row>
    <row r="9" spans="1:8" ht="12.75">
      <c r="A9" s="47" t="s">
        <v>146</v>
      </c>
      <c r="B9" s="42"/>
      <c r="C9" s="42"/>
      <c r="D9" s="42"/>
      <c r="E9" s="42"/>
      <c r="F9" s="42"/>
      <c r="G9" s="42"/>
      <c r="H9" s="42"/>
    </row>
    <row r="10" spans="1:8" ht="12.75">
      <c r="A10" s="47" t="s">
        <v>145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102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6" t="s">
        <v>103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104</v>
      </c>
      <c r="B14" s="42"/>
      <c r="C14" s="42"/>
      <c r="D14" s="42"/>
      <c r="E14" s="42"/>
      <c r="F14" s="42"/>
      <c r="G14" s="42"/>
      <c r="H14" s="42"/>
    </row>
    <row r="15" spans="1:8" ht="12.75">
      <c r="A15" s="47" t="s">
        <v>140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105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106</v>
      </c>
      <c r="B17" s="42"/>
      <c r="C17" s="42"/>
      <c r="D17" s="42"/>
      <c r="E17" s="42"/>
      <c r="F17" s="42"/>
      <c r="G17" s="42"/>
      <c r="H17" s="42"/>
    </row>
    <row r="18" spans="1:8" ht="12.75">
      <c r="A18" s="47" t="s">
        <v>123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107</v>
      </c>
      <c r="B19" s="42"/>
      <c r="C19" s="42"/>
      <c r="E19" s="42"/>
      <c r="F19" s="42"/>
      <c r="G19" s="42"/>
      <c r="H19" s="42"/>
    </row>
    <row r="20" spans="1:8" ht="12.75">
      <c r="A20" s="17" t="s">
        <v>108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109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110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6" t="s">
        <v>111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112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113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114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115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116</v>
      </c>
      <c r="B30" s="40"/>
      <c r="C30" s="40"/>
      <c r="D30" s="40"/>
      <c r="E30" s="40"/>
      <c r="F30" s="40"/>
      <c r="G30" s="40"/>
      <c r="H30" s="40"/>
    </row>
    <row r="31" spans="1:11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2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1280</v>
      </c>
      <c r="C2" s="67"/>
    </row>
    <row r="3" spans="1:3" ht="12.75">
      <c r="A3" t="s">
        <v>136</v>
      </c>
      <c r="B3" s="10">
        <v>0.226</v>
      </c>
      <c r="C3" s="67"/>
    </row>
    <row r="4" spans="1:3" ht="12.75">
      <c r="A4" t="s">
        <v>28</v>
      </c>
      <c r="B4">
        <f>B2*B3</f>
        <v>289.28000000000003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48.6</v>
      </c>
      <c r="C7" s="69"/>
    </row>
    <row r="8" spans="1:3" ht="12.75">
      <c r="A8" s="1" t="s">
        <v>9</v>
      </c>
      <c r="B8" s="11">
        <v>35.3</v>
      </c>
      <c r="C8" s="67"/>
    </row>
    <row r="9" spans="1:3" ht="12.75">
      <c r="A9" s="1" t="s">
        <v>24</v>
      </c>
      <c r="B9" s="11">
        <v>0</v>
      </c>
      <c r="C9" s="67" t="s">
        <v>127</v>
      </c>
    </row>
    <row r="10" spans="1:3" ht="12.75">
      <c r="A10" s="1" t="s">
        <v>10</v>
      </c>
      <c r="B10" s="11">
        <v>10</v>
      </c>
      <c r="C10" s="67" t="s">
        <v>129</v>
      </c>
    </row>
    <row r="11" spans="1:3" ht="12.75">
      <c r="A11" s="1" t="s">
        <v>12</v>
      </c>
      <c r="B11" s="11">
        <v>23.88</v>
      </c>
      <c r="C11" s="67"/>
    </row>
    <row r="12" spans="1:3" ht="12.75">
      <c r="A12" s="1" t="s">
        <v>11</v>
      </c>
      <c r="B12" s="11">
        <v>18.7</v>
      </c>
      <c r="C12" s="67"/>
    </row>
    <row r="13" spans="1:3" ht="12.75">
      <c r="A13" s="1" t="s">
        <v>13</v>
      </c>
      <c r="B13" s="11">
        <v>13.24</v>
      </c>
      <c r="C13" s="67"/>
    </row>
    <row r="14" spans="1:3" ht="12.75">
      <c r="A14" s="1" t="s">
        <v>14</v>
      </c>
      <c r="B14" s="11">
        <v>18.75</v>
      </c>
      <c r="C14" s="67"/>
    </row>
    <row r="15" spans="1:3" ht="12.75">
      <c r="A15" s="1" t="s">
        <v>15</v>
      </c>
      <c r="B15" s="11">
        <v>3.84</v>
      </c>
      <c r="C15" s="67"/>
    </row>
    <row r="16" spans="1:3" ht="12.75">
      <c r="A16" s="1" t="s">
        <v>16</v>
      </c>
      <c r="B16" s="11">
        <v>17.5</v>
      </c>
      <c r="C16" s="67" t="s">
        <v>135</v>
      </c>
    </row>
    <row r="17" spans="1:3" ht="12.75">
      <c r="A17" s="1" t="s">
        <v>17</v>
      </c>
      <c r="B17" s="12">
        <v>4.84</v>
      </c>
      <c r="C17" s="67"/>
    </row>
    <row r="18" spans="1:3" ht="12.75">
      <c r="A18" t="s">
        <v>2</v>
      </c>
      <c r="B18" s="2">
        <f>SUM(B7:B17)</f>
        <v>194.65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8.66</v>
      </c>
      <c r="C21" s="67"/>
    </row>
    <row r="22" spans="1:3" ht="12.75">
      <c r="A22" s="1" t="s">
        <v>19</v>
      </c>
      <c r="B22" s="7">
        <v>23.26</v>
      </c>
      <c r="C22" s="67"/>
    </row>
    <row r="23" spans="1:3" ht="12.75">
      <c r="A23" s="1" t="s">
        <v>20</v>
      </c>
      <c r="B23" s="7">
        <v>14.19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97.11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291.76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-2.4799999999999613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0.1520703125</v>
      </c>
      <c r="C32" s="67"/>
    </row>
    <row r="33" spans="1:3" ht="12.75">
      <c r="A33" t="s">
        <v>23</v>
      </c>
      <c r="B33" s="13">
        <f>B25/B2</f>
        <v>0.0758671875</v>
      </c>
      <c r="C33" s="67"/>
    </row>
    <row r="34" spans="1:3" ht="12.75">
      <c r="A34" t="s">
        <v>27</v>
      </c>
      <c r="B34" s="13">
        <f>B27/B2</f>
        <v>0.2279375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1800</v>
      </c>
      <c r="C2" s="67"/>
    </row>
    <row r="3" spans="1:3" ht="12.75">
      <c r="A3" t="s">
        <v>136</v>
      </c>
      <c r="B3" s="10">
        <v>0.174</v>
      </c>
      <c r="C3" s="67"/>
    </row>
    <row r="4" spans="1:3" ht="12.75">
      <c r="A4" t="s">
        <v>28</v>
      </c>
      <c r="B4">
        <f>B2*B3</f>
        <v>313.2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57</v>
      </c>
      <c r="C7" s="67"/>
    </row>
    <row r="8" spans="1:3" ht="12.75">
      <c r="A8" s="1" t="s">
        <v>9</v>
      </c>
      <c r="B8" s="11">
        <v>22.5</v>
      </c>
      <c r="C8" s="67"/>
    </row>
    <row r="9" spans="1:3" ht="12.75">
      <c r="A9" s="1" t="s">
        <v>24</v>
      </c>
      <c r="B9" s="11">
        <v>0</v>
      </c>
      <c r="C9" s="67" t="s">
        <v>130</v>
      </c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66.07</v>
      </c>
      <c r="C11" s="67"/>
    </row>
    <row r="12" spans="1:3" ht="12.75">
      <c r="A12" s="1" t="s">
        <v>11</v>
      </c>
      <c r="B12" s="11">
        <v>16.8</v>
      </c>
      <c r="C12" s="67"/>
    </row>
    <row r="13" spans="1:3" ht="12.75">
      <c r="A13" s="1" t="s">
        <v>13</v>
      </c>
      <c r="B13" s="11">
        <v>12.84</v>
      </c>
      <c r="C13" s="67"/>
    </row>
    <row r="14" spans="1:3" ht="12.75">
      <c r="A14" s="1" t="s">
        <v>14</v>
      </c>
      <c r="B14" s="11">
        <v>18.87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4.99</v>
      </c>
      <c r="C17" s="67"/>
    </row>
    <row r="18" spans="1:3" ht="12.75">
      <c r="A18" t="s">
        <v>2</v>
      </c>
      <c r="B18" s="2">
        <f>SUM(B7:B17)</f>
        <v>200.57000000000002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8.23</v>
      </c>
      <c r="C21" s="67"/>
    </row>
    <row r="22" spans="1:3" ht="12.75">
      <c r="A22" s="1" t="s">
        <v>19</v>
      </c>
      <c r="B22" s="7">
        <v>22.48</v>
      </c>
      <c r="C22" s="67"/>
    </row>
    <row r="23" spans="1:3" ht="12.75">
      <c r="A23" s="1" t="s">
        <v>20</v>
      </c>
      <c r="B23" s="7">
        <v>12.96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94.67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295.24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17.95999999999998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0.11142777777777779</v>
      </c>
      <c r="C32" s="67"/>
    </row>
    <row r="33" spans="1:3" ht="12.75">
      <c r="A33" t="s">
        <v>23</v>
      </c>
      <c r="B33" s="13">
        <f>B25/B2</f>
        <v>0.052594444444444444</v>
      </c>
      <c r="C33" s="67"/>
    </row>
    <row r="34" spans="1:3" ht="12.75">
      <c r="A34" t="s">
        <v>27</v>
      </c>
      <c r="B34" s="13">
        <f>B27/B2</f>
        <v>0.16402222222222224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23</v>
      </c>
      <c r="C2" s="67"/>
    </row>
    <row r="3" spans="1:3" ht="12.75">
      <c r="A3" t="s">
        <v>136</v>
      </c>
      <c r="B3" s="12">
        <v>9.46</v>
      </c>
      <c r="C3" s="67"/>
    </row>
    <row r="4" spans="1:3" ht="12.75">
      <c r="A4" t="s">
        <v>28</v>
      </c>
      <c r="B4" s="2">
        <f>B2*B3</f>
        <v>217.58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14.4</v>
      </c>
      <c r="C7" s="67"/>
    </row>
    <row r="8" spans="1:3" ht="12.75">
      <c r="A8" s="1" t="s">
        <v>9</v>
      </c>
      <c r="B8" s="11">
        <v>28.5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25.77</v>
      </c>
      <c r="C11" s="67"/>
    </row>
    <row r="12" spans="1:3" ht="12.75">
      <c r="A12" s="1" t="s">
        <v>11</v>
      </c>
      <c r="B12" s="11">
        <v>8</v>
      </c>
      <c r="C12" s="67"/>
    </row>
    <row r="13" spans="1:3" ht="12.75">
      <c r="A13" s="1" t="s">
        <v>13</v>
      </c>
      <c r="B13" s="11">
        <v>12.65</v>
      </c>
      <c r="C13" s="67"/>
    </row>
    <row r="14" spans="1:3" ht="12.75">
      <c r="A14" s="1" t="s">
        <v>14</v>
      </c>
      <c r="B14" s="11">
        <v>19.45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2.81</v>
      </c>
      <c r="C17" s="67"/>
    </row>
    <row r="18" spans="1:3" ht="12.75">
      <c r="A18" t="s">
        <v>2</v>
      </c>
      <c r="B18" s="2">
        <f>SUM(B7:B17)</f>
        <v>113.08000000000001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8.23</v>
      </c>
      <c r="C21" s="67"/>
    </row>
    <row r="22" spans="1:3" ht="12.75">
      <c r="A22" s="1" t="s">
        <v>19</v>
      </c>
      <c r="B22" s="7">
        <v>22.82</v>
      </c>
      <c r="C22" s="67"/>
    </row>
    <row r="23" spans="1:3" ht="12.75">
      <c r="A23" s="1" t="s">
        <v>20</v>
      </c>
      <c r="B23" s="7">
        <v>13.33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95.38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208.46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9.120000000000005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4.916521739130435</v>
      </c>
      <c r="C32" s="67"/>
    </row>
    <row r="33" spans="1:3" ht="12.75">
      <c r="A33" t="s">
        <v>23</v>
      </c>
      <c r="B33" s="2">
        <f>B25/B2</f>
        <v>4.14695652173913</v>
      </c>
      <c r="C33" s="67"/>
    </row>
    <row r="34" spans="1:3" ht="12.75">
      <c r="A34" t="s">
        <v>27</v>
      </c>
      <c r="B34" s="2">
        <f>B27/B2</f>
        <v>9.063478260869566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42</v>
      </c>
      <c r="C2" s="67"/>
    </row>
    <row r="3" spans="1:3" ht="12.75">
      <c r="A3" t="s">
        <v>136</v>
      </c>
      <c r="B3" s="12">
        <v>6.3</v>
      </c>
      <c r="C3" s="67"/>
    </row>
    <row r="4" spans="1:3" ht="12.75">
      <c r="A4" t="s">
        <v>28</v>
      </c>
      <c r="B4" s="2">
        <f>B2*B3</f>
        <v>264.59999999999997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42</v>
      </c>
      <c r="C7" s="67"/>
    </row>
    <row r="8" spans="1:3" ht="12.75">
      <c r="A8" s="1" t="s">
        <v>9</v>
      </c>
      <c r="B8" s="11">
        <v>35</v>
      </c>
      <c r="C8" s="67"/>
    </row>
    <row r="9" spans="1:3" ht="12.75">
      <c r="A9" s="1" t="s">
        <v>24</v>
      </c>
      <c r="B9" s="11">
        <v>1.5</v>
      </c>
      <c r="C9" s="67" t="s">
        <v>138</v>
      </c>
    </row>
    <row r="10" spans="1:3" ht="12.75">
      <c r="A10" s="1" t="s">
        <v>10</v>
      </c>
      <c r="B10" s="11">
        <v>0</v>
      </c>
      <c r="C10" s="69" t="s">
        <v>153</v>
      </c>
    </row>
    <row r="11" spans="1:3" ht="12.75">
      <c r="A11" s="1" t="s">
        <v>12</v>
      </c>
      <c r="B11" s="11">
        <v>10.88</v>
      </c>
      <c r="C11" s="67"/>
    </row>
    <row r="12" spans="1:3" ht="12.75">
      <c r="A12" s="1" t="s">
        <v>11</v>
      </c>
      <c r="B12" s="11">
        <v>12.4</v>
      </c>
      <c r="C12" s="67"/>
    </row>
    <row r="13" spans="1:3" ht="12.75">
      <c r="A13" s="1" t="s">
        <v>13</v>
      </c>
      <c r="B13" s="11">
        <v>12.23</v>
      </c>
      <c r="C13" s="67"/>
    </row>
    <row r="14" spans="1:3" ht="12.75">
      <c r="A14" s="1" t="s">
        <v>14</v>
      </c>
      <c r="B14" s="11">
        <v>18.54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 t="s">
        <v>139</v>
      </c>
    </row>
    <row r="17" spans="1:3" ht="12.75">
      <c r="A17" s="1" t="s">
        <v>17</v>
      </c>
      <c r="B17" s="12">
        <v>3.62</v>
      </c>
      <c r="C17" s="67"/>
    </row>
    <row r="18" spans="1:3" ht="12.75">
      <c r="A18" t="s">
        <v>2</v>
      </c>
      <c r="B18" s="2">
        <f>SUM(B7:B17)</f>
        <v>145.67000000000002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8.12</v>
      </c>
      <c r="C21" s="67"/>
    </row>
    <row r="22" spans="1:3" ht="12.75">
      <c r="A22" s="1" t="s">
        <v>19</v>
      </c>
      <c r="B22" s="7">
        <v>22.34</v>
      </c>
      <c r="C22" s="67"/>
    </row>
    <row r="23" spans="1:3" ht="12.75">
      <c r="A23" s="1" t="s">
        <v>20</v>
      </c>
      <c r="B23" s="7">
        <v>12.31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93.77000000000001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239.44000000000003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25.15999999999994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3.4683333333333337</v>
      </c>
      <c r="C32" s="67"/>
    </row>
    <row r="33" spans="1:3" ht="12.75">
      <c r="A33" t="s">
        <v>23</v>
      </c>
      <c r="B33" s="2">
        <f>B25/B2</f>
        <v>2.232619047619048</v>
      </c>
      <c r="C33" s="67"/>
    </row>
    <row r="34" spans="1:3" ht="12.75">
      <c r="A34" t="s">
        <v>27</v>
      </c>
      <c r="B34" s="2">
        <f>B27/B2</f>
        <v>5.700952380952382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77</v>
      </c>
      <c r="C2" s="67"/>
    </row>
    <row r="3" spans="1:3" ht="12.75">
      <c r="A3" t="s">
        <v>136</v>
      </c>
      <c r="B3" s="12">
        <v>2</v>
      </c>
      <c r="C3" s="67"/>
    </row>
    <row r="4" spans="1:3" ht="12.75">
      <c r="A4" t="s">
        <v>28</v>
      </c>
      <c r="B4" s="2">
        <f>B2*B3</f>
        <v>154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13</v>
      </c>
      <c r="C7" s="67"/>
    </row>
    <row r="8" spans="1:3" ht="12.75">
      <c r="A8" s="1" t="s">
        <v>9</v>
      </c>
      <c r="B8" s="11">
        <v>10.25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46.37</v>
      </c>
      <c r="C11" s="67"/>
    </row>
    <row r="12" spans="1:3" ht="12.75">
      <c r="A12" s="1" t="s">
        <v>11</v>
      </c>
      <c r="B12" s="11">
        <v>8.8</v>
      </c>
      <c r="C12" s="67"/>
    </row>
    <row r="13" spans="1:3" ht="12.75">
      <c r="A13" s="1" t="s">
        <v>13</v>
      </c>
      <c r="B13" s="11">
        <v>15.34</v>
      </c>
      <c r="C13" s="67"/>
    </row>
    <row r="14" spans="1:3" ht="12.75">
      <c r="A14" s="1" t="s">
        <v>14</v>
      </c>
      <c r="B14" s="11">
        <v>20.65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2.96</v>
      </c>
      <c r="C17" s="67"/>
    </row>
    <row r="18" spans="1:3" ht="12.75">
      <c r="A18" t="s">
        <v>2</v>
      </c>
      <c r="B18" s="2">
        <f>SUM(B7:B17)</f>
        <v>118.86999999999999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9.32</v>
      </c>
      <c r="C21" s="67"/>
    </row>
    <row r="22" spans="1:3" ht="12.75">
      <c r="A22" s="1" t="s">
        <v>19</v>
      </c>
      <c r="B22" s="7">
        <v>24.92</v>
      </c>
      <c r="C22" s="67"/>
    </row>
    <row r="23" spans="1:3" ht="12.75">
      <c r="A23" s="1" t="s">
        <v>20</v>
      </c>
      <c r="B23" s="7">
        <v>15.11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100.35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219.21999999999997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-65.21999999999997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1.5437662337662337</v>
      </c>
      <c r="C32" s="67"/>
    </row>
    <row r="33" spans="1:3" ht="12.75">
      <c r="A33" t="s">
        <v>23</v>
      </c>
      <c r="B33" s="2">
        <f>B25/B2</f>
        <v>1.303246753246753</v>
      </c>
      <c r="C33" s="67"/>
    </row>
    <row r="34" spans="1:3" ht="12.75">
      <c r="A34" t="s">
        <v>27</v>
      </c>
      <c r="B34" s="2">
        <f>B27/B2</f>
        <v>2.8470129870129868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1520</v>
      </c>
      <c r="C2" s="67"/>
    </row>
    <row r="3" spans="1:3" ht="12.75">
      <c r="A3" t="s">
        <v>136</v>
      </c>
      <c r="B3" s="10">
        <v>0.22</v>
      </c>
      <c r="C3" s="67"/>
    </row>
    <row r="4" spans="1:3" ht="12.75">
      <c r="A4" t="s">
        <v>28</v>
      </c>
      <c r="B4" s="2">
        <f>B2*B3</f>
        <v>334.4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31.5</v>
      </c>
      <c r="C7" s="67"/>
    </row>
    <row r="8" spans="1:3" ht="12.75">
      <c r="A8" s="1" t="s">
        <v>9</v>
      </c>
      <c r="B8" s="11">
        <v>34.6</v>
      </c>
      <c r="C8" s="67" t="s">
        <v>131</v>
      </c>
    </row>
    <row r="9" spans="1:3" ht="12.75">
      <c r="A9" s="1" t="s">
        <v>24</v>
      </c>
      <c r="B9" s="11">
        <v>16</v>
      </c>
      <c r="C9" s="69" t="s">
        <v>151</v>
      </c>
    </row>
    <row r="10" spans="1:3" ht="12.75">
      <c r="A10" s="1" t="s">
        <v>10</v>
      </c>
      <c r="B10" s="11">
        <v>0</v>
      </c>
      <c r="C10" s="69" t="s">
        <v>156</v>
      </c>
    </row>
    <row r="11" spans="1:3" ht="12.75">
      <c r="A11" s="1" t="s">
        <v>12</v>
      </c>
      <c r="B11" s="11">
        <v>6.56</v>
      </c>
      <c r="C11" s="67"/>
    </row>
    <row r="12" spans="1:3" ht="12.75">
      <c r="A12" s="1" t="s">
        <v>11</v>
      </c>
      <c r="B12" s="11">
        <v>19.9</v>
      </c>
      <c r="C12" s="67"/>
    </row>
    <row r="13" spans="1:3" ht="12.75">
      <c r="A13" s="1" t="s">
        <v>13</v>
      </c>
      <c r="B13" s="11">
        <v>13.26</v>
      </c>
      <c r="C13" s="67"/>
    </row>
    <row r="14" spans="1:3" ht="12.75">
      <c r="A14" s="1" t="s">
        <v>14</v>
      </c>
      <c r="B14" s="11">
        <v>21.46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9.5</v>
      </c>
      <c r="C16" s="67"/>
    </row>
    <row r="17" spans="1:3" ht="12.75">
      <c r="A17" s="1" t="s">
        <v>17</v>
      </c>
      <c r="B17" s="12">
        <v>3.9</v>
      </c>
      <c r="C17" s="67"/>
    </row>
    <row r="18" spans="1:3" ht="12.75">
      <c r="A18" t="s">
        <v>2</v>
      </c>
      <c r="B18" s="2">
        <f>SUM(B7:B17)</f>
        <v>156.68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8.67</v>
      </c>
      <c r="C21" s="67"/>
    </row>
    <row r="22" spans="1:3" ht="12.75">
      <c r="A22" s="1" t="s">
        <v>19</v>
      </c>
      <c r="B22" s="7">
        <v>26.11</v>
      </c>
      <c r="C22" s="67"/>
    </row>
    <row r="23" spans="1:3" ht="12.75">
      <c r="A23" s="1" t="s">
        <v>20</v>
      </c>
      <c r="B23" s="7">
        <v>14.24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100.02000000000001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256.70000000000005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77.69999999999993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0.10307894736842106</v>
      </c>
      <c r="C32" s="67"/>
    </row>
    <row r="33" spans="1:3" ht="12.75">
      <c r="A33" t="s">
        <v>23</v>
      </c>
      <c r="B33" s="13">
        <f>B25/B2</f>
        <v>0.06580263157894738</v>
      </c>
      <c r="C33" s="67"/>
    </row>
    <row r="34" spans="1:3" ht="12.75">
      <c r="A34" t="s">
        <v>27</v>
      </c>
      <c r="B34" s="13">
        <f>B27/B2</f>
        <v>0.16888157894736844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0" t="s">
        <v>30</v>
      </c>
    </row>
    <row r="2" spans="1:3" ht="12.75">
      <c r="A2" t="s">
        <v>29</v>
      </c>
      <c r="B2" s="71">
        <v>900</v>
      </c>
      <c r="C2" s="67"/>
    </row>
    <row r="3" spans="1:3" ht="12.75">
      <c r="A3" t="s">
        <v>136</v>
      </c>
      <c r="B3" s="72">
        <v>0.31</v>
      </c>
      <c r="C3" s="67"/>
    </row>
    <row r="4" spans="1:3" ht="12.75">
      <c r="A4" t="s">
        <v>28</v>
      </c>
      <c r="B4" s="2">
        <f>B2*B3</f>
        <v>279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24</v>
      </c>
      <c r="C7" s="67"/>
    </row>
    <row r="8" spans="1:3" ht="12.75">
      <c r="A8" s="1" t="s">
        <v>9</v>
      </c>
      <c r="B8" s="11">
        <v>19.7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6</v>
      </c>
      <c r="C10" s="67" t="s">
        <v>132</v>
      </c>
    </row>
    <row r="11" spans="1:3" ht="12.75">
      <c r="A11" s="1" t="s">
        <v>12</v>
      </c>
      <c r="B11" s="11">
        <v>22.32</v>
      </c>
      <c r="C11" s="67"/>
    </row>
    <row r="12" spans="1:3" ht="12.75">
      <c r="A12" s="1" t="s">
        <v>11</v>
      </c>
      <c r="B12" s="11">
        <v>15.9</v>
      </c>
      <c r="C12" s="69" t="s">
        <v>143</v>
      </c>
    </row>
    <row r="13" spans="1:3" ht="12.75">
      <c r="A13" s="1" t="s">
        <v>13</v>
      </c>
      <c r="B13" s="11">
        <v>12.38</v>
      </c>
      <c r="C13" s="67"/>
    </row>
    <row r="14" spans="1:3" ht="12.75">
      <c r="A14" s="1" t="s">
        <v>14</v>
      </c>
      <c r="B14" s="11">
        <v>18.95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3.08</v>
      </c>
      <c r="C17" s="67"/>
    </row>
    <row r="18" spans="1:3" ht="12.75">
      <c r="A18" t="s">
        <v>2</v>
      </c>
      <c r="B18" s="2">
        <f>SUM(B7:B17)</f>
        <v>123.83000000000001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8.2</v>
      </c>
      <c r="C21" s="67"/>
    </row>
    <row r="22" spans="1:3" ht="12.75">
      <c r="A22" s="1" t="s">
        <v>19</v>
      </c>
      <c r="B22" s="7">
        <v>21.78</v>
      </c>
      <c r="C22" s="67"/>
    </row>
    <row r="23" spans="1:3" ht="12.75">
      <c r="A23" s="1" t="s">
        <v>20</v>
      </c>
      <c r="B23" s="7">
        <v>13.46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94.44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218.27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60.72999999999999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0.1375888888888889</v>
      </c>
      <c r="C32" s="67"/>
    </row>
    <row r="33" spans="1:3" ht="12.75">
      <c r="A33" t="s">
        <v>23</v>
      </c>
      <c r="B33" s="13">
        <f>B25/B2</f>
        <v>0.10493333333333334</v>
      </c>
      <c r="C33" s="67"/>
    </row>
    <row r="34" spans="1:3" ht="12.75">
      <c r="A34" t="s">
        <v>27</v>
      </c>
      <c r="B34" s="13">
        <f>B27/B2</f>
        <v>0.24252222222222222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0" t="s">
        <v>30</v>
      </c>
    </row>
    <row r="2" spans="1:3" ht="12.75">
      <c r="A2" t="s">
        <v>29</v>
      </c>
      <c r="B2" s="9">
        <v>950</v>
      </c>
      <c r="C2" s="67"/>
    </row>
    <row r="3" spans="1:3" ht="12.75">
      <c r="A3" t="s">
        <v>136</v>
      </c>
      <c r="B3" s="10">
        <v>0.193</v>
      </c>
      <c r="C3" s="67"/>
    </row>
    <row r="4" spans="1:3" ht="12.75">
      <c r="A4" t="s">
        <v>28</v>
      </c>
      <c r="B4" s="2">
        <f>B2*B3</f>
        <v>183.35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22.5</v>
      </c>
      <c r="C7" s="67"/>
    </row>
    <row r="8" spans="1:3" ht="12.75">
      <c r="A8" s="1" t="s">
        <v>9</v>
      </c>
      <c r="B8" s="11">
        <v>17.1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13.26</v>
      </c>
      <c r="C11" s="67"/>
    </row>
    <row r="12" spans="1:3" ht="12.75">
      <c r="A12" s="1" t="s">
        <v>11</v>
      </c>
      <c r="B12" s="11">
        <v>12.3</v>
      </c>
      <c r="C12" s="69" t="s">
        <v>144</v>
      </c>
    </row>
    <row r="13" spans="1:3" ht="12.75">
      <c r="A13" s="1" t="s">
        <v>13</v>
      </c>
      <c r="B13" s="11">
        <v>12.12</v>
      </c>
      <c r="C13" s="67"/>
    </row>
    <row r="14" spans="1:3" ht="12.75">
      <c r="A14" s="1" t="s">
        <v>14</v>
      </c>
      <c r="B14" s="11">
        <v>18.29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2.48</v>
      </c>
      <c r="C17" s="67"/>
    </row>
    <row r="18" spans="1:3" ht="12.75">
      <c r="A18" t="s">
        <v>2</v>
      </c>
      <c r="B18" s="2">
        <f>SUM(B7:B17)</f>
        <v>99.55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8.05</v>
      </c>
      <c r="C21" s="67"/>
    </row>
    <row r="22" spans="1:3" ht="12.75">
      <c r="A22" s="1" t="s">
        <v>19</v>
      </c>
      <c r="B22" s="7">
        <v>21.29</v>
      </c>
      <c r="C22" s="67"/>
    </row>
    <row r="23" spans="1:3" ht="12.75">
      <c r="A23" s="1" t="s">
        <v>20</v>
      </c>
      <c r="B23" s="7">
        <v>12.77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93.11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192.66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-9.310000000000002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0.10478947368421053</v>
      </c>
      <c r="C32" s="67"/>
    </row>
    <row r="33" spans="1:3" ht="12.75">
      <c r="A33" t="s">
        <v>23</v>
      </c>
      <c r="B33" s="13">
        <f>B25/B2</f>
        <v>0.09801052631578948</v>
      </c>
      <c r="C33" s="67"/>
    </row>
    <row r="34" spans="1:3" ht="12.75">
      <c r="A34" t="s">
        <v>27</v>
      </c>
      <c r="B34" s="13">
        <f>B27/B2</f>
        <v>0.2028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0" t="s">
        <v>30</v>
      </c>
    </row>
    <row r="2" spans="1:3" ht="12.75">
      <c r="A2" t="s">
        <v>29</v>
      </c>
      <c r="B2" s="9">
        <v>1300</v>
      </c>
      <c r="C2" s="67"/>
    </row>
    <row r="3" spans="1:3" ht="12.75">
      <c r="A3" t="s">
        <v>136</v>
      </c>
      <c r="B3" s="10">
        <v>0.065</v>
      </c>
      <c r="C3" s="67"/>
    </row>
    <row r="4" spans="1:3" ht="12.75">
      <c r="A4" t="s">
        <v>28</v>
      </c>
      <c r="B4" s="2">
        <f>B2*B3</f>
        <v>84.5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6.25</v>
      </c>
      <c r="C7" s="67"/>
    </row>
    <row r="8" spans="1:3" ht="12.75">
      <c r="A8" s="1" t="s">
        <v>9</v>
      </c>
      <c r="B8" s="11">
        <v>9.25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13.07</v>
      </c>
      <c r="C11" s="67"/>
    </row>
    <row r="12" spans="1:3" ht="12.75">
      <c r="A12" s="1" t="s">
        <v>11</v>
      </c>
      <c r="B12" s="11">
        <v>0</v>
      </c>
      <c r="C12" s="67"/>
    </row>
    <row r="13" spans="1:3" ht="12.75">
      <c r="A13" s="1" t="s">
        <v>13</v>
      </c>
      <c r="B13" s="11">
        <v>12.86</v>
      </c>
      <c r="C13" s="67"/>
    </row>
    <row r="14" spans="1:3" ht="12.75">
      <c r="A14" s="1" t="s">
        <v>14</v>
      </c>
      <c r="B14" s="11">
        <v>19.23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1.58</v>
      </c>
      <c r="C17" s="67"/>
    </row>
    <row r="18" spans="1:3" ht="12.75">
      <c r="A18" t="s">
        <v>2</v>
      </c>
      <c r="B18" s="2">
        <f>SUM(B7:B17)</f>
        <v>63.739999999999995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8.38</v>
      </c>
      <c r="C21" s="67"/>
    </row>
    <row r="22" spans="1:3" ht="12.75">
      <c r="A22" s="1" t="s">
        <v>19</v>
      </c>
      <c r="B22" s="7">
        <v>22.29</v>
      </c>
      <c r="C22" s="67"/>
    </row>
    <row r="23" spans="1:3" ht="12.75">
      <c r="A23" s="1" t="s">
        <v>20</v>
      </c>
      <c r="B23" s="7">
        <v>13.73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95.4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159.14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-74.63999999999999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13">
        <f>B18/B2</f>
        <v>0.049030769230769225</v>
      </c>
      <c r="C32" s="67"/>
    </row>
    <row r="33" spans="1:3" ht="12.75">
      <c r="A33" t="s">
        <v>23</v>
      </c>
      <c r="B33" s="13">
        <f>B25/B2</f>
        <v>0.0733846153846154</v>
      </c>
      <c r="C33" s="67"/>
    </row>
    <row r="34" spans="1:3" ht="12.75">
      <c r="A34" t="s">
        <v>27</v>
      </c>
      <c r="B34" s="13">
        <f>B27/B2</f>
        <v>0.1224153846153846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0" t="s">
        <v>30</v>
      </c>
    </row>
    <row r="2" spans="1:3" ht="12.75">
      <c r="A2" t="s">
        <v>29</v>
      </c>
      <c r="B2" s="9">
        <v>51</v>
      </c>
      <c r="C2" s="67"/>
    </row>
    <row r="3" spans="1:3" ht="12.75">
      <c r="A3" t="s">
        <v>136</v>
      </c>
      <c r="B3" s="12">
        <v>4.28</v>
      </c>
      <c r="C3" s="67"/>
    </row>
    <row r="4" spans="1:3" ht="12.75">
      <c r="A4" t="s">
        <v>28</v>
      </c>
      <c r="B4" s="2">
        <f>B2*B3</f>
        <v>218.28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8.53</v>
      </c>
      <c r="C7" s="67"/>
    </row>
    <row r="8" spans="1:3" ht="12.75">
      <c r="A8" s="1" t="s">
        <v>9</v>
      </c>
      <c r="B8" s="11">
        <v>23.9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61.09</v>
      </c>
      <c r="C11" s="67"/>
    </row>
    <row r="12" spans="1:3" ht="12.75">
      <c r="A12" s="1" t="s">
        <v>11</v>
      </c>
      <c r="B12" s="11">
        <v>13.7</v>
      </c>
      <c r="C12" s="67"/>
    </row>
    <row r="13" spans="1:3" ht="12.75">
      <c r="A13" s="1" t="s">
        <v>13</v>
      </c>
      <c r="B13" s="11">
        <v>12.24</v>
      </c>
      <c r="C13" s="67"/>
    </row>
    <row r="14" spans="1:3" ht="12.75">
      <c r="A14" s="1" t="s">
        <v>14</v>
      </c>
      <c r="B14" s="11">
        <v>17.29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7.5</v>
      </c>
      <c r="C16" s="67"/>
    </row>
    <row r="17" spans="1:3" ht="12.75">
      <c r="A17" s="1" t="s">
        <v>17</v>
      </c>
      <c r="B17" s="12">
        <v>3.91</v>
      </c>
      <c r="C17" s="67"/>
    </row>
    <row r="18" spans="1:3" ht="12.75">
      <c r="A18" t="s">
        <v>2</v>
      </c>
      <c r="B18" s="2">
        <f>SUM(B7:B17)</f>
        <v>157.16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7.88</v>
      </c>
      <c r="C21" s="67"/>
    </row>
    <row r="22" spans="1:3" ht="12.75">
      <c r="A22" s="1" t="s">
        <v>19</v>
      </c>
      <c r="B22" s="7">
        <v>20.07</v>
      </c>
      <c r="C22" s="67"/>
    </row>
    <row r="23" spans="1:3" ht="12.75">
      <c r="A23" s="1" t="s">
        <v>20</v>
      </c>
      <c r="B23" s="7">
        <v>11.19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90.14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247.3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-29.02000000000001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3.0815686274509804</v>
      </c>
      <c r="C32" s="67"/>
    </row>
    <row r="33" spans="1:3" ht="12.75">
      <c r="A33" t="s">
        <v>23</v>
      </c>
      <c r="B33" s="2">
        <f>B25/B2</f>
        <v>1.767450980392157</v>
      </c>
      <c r="C33" s="67"/>
    </row>
    <row r="34" spans="1:3" ht="12.75">
      <c r="A34" t="s">
        <v>27</v>
      </c>
      <c r="B34" s="2">
        <f>B27/B2</f>
        <v>4.849019607843138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157</v>
      </c>
      <c r="C1" s="49" t="s">
        <v>118</v>
      </c>
      <c r="D1" s="49" t="s">
        <v>117</v>
      </c>
      <c r="E1" s="85" t="s">
        <v>75</v>
      </c>
      <c r="F1" s="49" t="s">
        <v>70</v>
      </c>
      <c r="G1" s="49" t="s">
        <v>70</v>
      </c>
      <c r="H1" s="50" t="s">
        <v>70</v>
      </c>
    </row>
    <row r="2" spans="1:8" ht="12.75">
      <c r="A2" s="51" t="s">
        <v>67</v>
      </c>
      <c r="B2" s="15" t="s">
        <v>158</v>
      </c>
      <c r="C2" s="15" t="s">
        <v>158</v>
      </c>
      <c r="D2" s="44" t="s">
        <v>118</v>
      </c>
      <c r="E2" s="86" t="s">
        <v>76</v>
      </c>
      <c r="F2" s="15" t="s">
        <v>68</v>
      </c>
      <c r="G2" s="15" t="s">
        <v>159</v>
      </c>
      <c r="H2" s="52" t="s">
        <v>69</v>
      </c>
    </row>
    <row r="3" spans="1:8" ht="12.75">
      <c r="A3" s="37" t="s">
        <v>52</v>
      </c>
      <c r="B3" s="45">
        <f>HRSW!B4</f>
        <v>274.4</v>
      </c>
      <c r="C3" s="45">
        <f>HRSW!B18</f>
        <v>161.67999999999998</v>
      </c>
      <c r="D3" s="16">
        <f>B3-C3</f>
        <v>112.72</v>
      </c>
      <c r="E3" s="18">
        <v>1200</v>
      </c>
      <c r="F3" s="19">
        <f aca="true" t="shared" si="0" ref="F3:F20">B3*E3</f>
        <v>329280</v>
      </c>
      <c r="G3" s="19">
        <f aca="true" t="shared" si="1" ref="G3:G20">E3*C3</f>
        <v>194015.99999999997</v>
      </c>
      <c r="H3" s="30">
        <f>F3-G3</f>
        <v>135264.00000000003</v>
      </c>
    </row>
    <row r="4" spans="1:8" ht="12.75">
      <c r="A4" s="37" t="s">
        <v>53</v>
      </c>
      <c r="B4" s="45">
        <f>Durum!B4</f>
        <v>273.24</v>
      </c>
      <c r="C4" s="45">
        <f>Durum!B18</f>
        <v>173.49</v>
      </c>
      <c r="D4" s="16">
        <f aca="true" t="shared" si="2" ref="D4:D20">B4-C4</f>
        <v>99.75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5">
        <f>Barley!B4</f>
        <v>235.96</v>
      </c>
      <c r="C5" s="45">
        <f>Barley!B18</f>
        <v>155.36</v>
      </c>
      <c r="D5" s="16">
        <f t="shared" si="2"/>
        <v>80.6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37" t="s">
        <v>26</v>
      </c>
      <c r="B6" s="45">
        <f>Corn!B4</f>
        <v>360.75</v>
      </c>
      <c r="C6" s="45">
        <f>Corn!B18</f>
        <v>258.5</v>
      </c>
      <c r="D6" s="16">
        <f t="shared" si="2"/>
        <v>102.25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5">
        <f>Soyb!B4</f>
        <v>287.09999999999997</v>
      </c>
      <c r="C7" s="45">
        <f>Soyb!B18</f>
        <v>141.66000000000003</v>
      </c>
      <c r="D7" s="16">
        <f t="shared" si="2"/>
        <v>145.43999999999994</v>
      </c>
      <c r="E7" s="18">
        <v>800</v>
      </c>
      <c r="F7" s="19">
        <f t="shared" si="0"/>
        <v>229679.99999999997</v>
      </c>
      <c r="G7" s="19">
        <f t="shared" si="1"/>
        <v>113328.00000000001</v>
      </c>
      <c r="H7" s="30">
        <f t="shared" si="3"/>
        <v>116351.99999999996</v>
      </c>
    </row>
    <row r="8" spans="1:8" ht="12.75">
      <c r="A8" s="37" t="s">
        <v>82</v>
      </c>
      <c r="B8" s="45">
        <f>Drybean!B4</f>
        <v>378</v>
      </c>
      <c r="C8" s="45">
        <f>Drybean!B18</f>
        <v>233.41000000000003</v>
      </c>
      <c r="D8" s="16">
        <f t="shared" si="2"/>
        <v>144.58999999999997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5">
        <f>Oil_SF!B4</f>
        <v>253.50000000000003</v>
      </c>
      <c r="C9" s="45">
        <f>Oil_SF!B18</f>
        <v>165.91</v>
      </c>
      <c r="D9" s="16">
        <f t="shared" si="2"/>
        <v>87.59000000000003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5">
        <f>Conf_SF!B4</f>
        <v>289.28000000000003</v>
      </c>
      <c r="C10" s="45">
        <f>Conf_SF!B18</f>
        <v>194.65</v>
      </c>
      <c r="D10" s="16">
        <f t="shared" si="2"/>
        <v>94.63000000000002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37" t="s">
        <v>57</v>
      </c>
      <c r="B11" s="45">
        <f>Canola!B4</f>
        <v>313.2</v>
      </c>
      <c r="C11" s="45">
        <f>Canola!B18</f>
        <v>200.57000000000002</v>
      </c>
      <c r="D11" s="16">
        <f t="shared" si="2"/>
        <v>112.62999999999997</v>
      </c>
      <c r="E11" s="18">
        <v>400</v>
      </c>
      <c r="F11" s="19">
        <f t="shared" si="0"/>
        <v>125280</v>
      </c>
      <c r="G11" s="19">
        <f t="shared" si="1"/>
        <v>80228.00000000001</v>
      </c>
      <c r="H11" s="30">
        <f t="shared" si="3"/>
        <v>45051.999999999985</v>
      </c>
    </row>
    <row r="12" spans="1:8" ht="12.75">
      <c r="A12" s="37" t="s">
        <v>58</v>
      </c>
      <c r="B12" s="45">
        <f>Flax!B4</f>
        <v>217.58</v>
      </c>
      <c r="C12" s="45">
        <f>Flax!B18</f>
        <v>113.08000000000001</v>
      </c>
      <c r="D12" s="16">
        <f t="shared" si="2"/>
        <v>104.5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5">
        <f>Peas!B4</f>
        <v>264.59999999999997</v>
      </c>
      <c r="C13" s="45">
        <f>Peas!B18</f>
        <v>145.67000000000002</v>
      </c>
      <c r="D13" s="16">
        <f t="shared" si="2"/>
        <v>118.92999999999995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5">
        <f>Oats!B4</f>
        <v>154</v>
      </c>
      <c r="C14" s="45">
        <f>Oats!B18</f>
        <v>118.86999999999999</v>
      </c>
      <c r="D14" s="16">
        <f t="shared" si="2"/>
        <v>35.13000000000001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5">
        <f>Lentil!B4</f>
        <v>334.4</v>
      </c>
      <c r="C15" s="45">
        <f>Lentil!B18</f>
        <v>156.68</v>
      </c>
      <c r="D15" s="16">
        <f t="shared" si="2"/>
        <v>177.71999999999997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5">
        <f>Mustard!B4</f>
        <v>279</v>
      </c>
      <c r="C16" s="45">
        <f>Mustard!B18</f>
        <v>123.83000000000001</v>
      </c>
      <c r="D16" s="16">
        <f t="shared" si="2"/>
        <v>155.17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5">
        <f>Buckwht!B4</f>
        <v>183.35</v>
      </c>
      <c r="C17" s="45">
        <f>Buckwht!B18</f>
        <v>99.55</v>
      </c>
      <c r="D17" s="16">
        <f t="shared" si="2"/>
        <v>83.8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5">
        <f>Millet!B4</f>
        <v>84.5</v>
      </c>
      <c r="C18" s="45">
        <f>Millet!B18</f>
        <v>63.739999999999995</v>
      </c>
      <c r="D18" s="16">
        <f t="shared" si="2"/>
        <v>20.760000000000005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5">
        <f>'Wint.Wht'!B4</f>
        <v>218.28</v>
      </c>
      <c r="C19" s="45">
        <f>'Wint.Wht'!B18</f>
        <v>157.16</v>
      </c>
      <c r="D19" s="16">
        <f t="shared" si="2"/>
        <v>61.120000000000005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5">
        <f>Rye!B4</f>
        <v>199.18</v>
      </c>
      <c r="C20" s="45">
        <f>Rye!B18</f>
        <v>120.22</v>
      </c>
      <c r="D20" s="16">
        <f t="shared" si="2"/>
        <v>78.96000000000001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79</v>
      </c>
      <c r="B21" s="14"/>
      <c r="C21" s="14"/>
      <c r="D21" s="14"/>
      <c r="E21" s="20">
        <f>SUM(E3:E20)</f>
        <v>2400</v>
      </c>
      <c r="F21" s="20">
        <f>SUM(F3:F20)</f>
        <v>684240</v>
      </c>
      <c r="G21" s="20">
        <f>SUM(G3:G20)</f>
        <v>387572</v>
      </c>
      <c r="H21" s="34">
        <f>SUM(H3:H20)</f>
        <v>296668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1" t="s">
        <v>51</v>
      </c>
      <c r="D23" s="81"/>
      <c r="E23" s="81"/>
      <c r="F23" s="3"/>
      <c r="G23" s="3"/>
      <c r="H23" s="3"/>
    </row>
    <row r="24" spans="1:8" ht="12.75">
      <c r="A24" s="58" t="s">
        <v>77</v>
      </c>
      <c r="B24" s="59"/>
      <c r="C24" s="59"/>
      <c r="D24" s="60"/>
      <c r="E24" s="59" t="s">
        <v>78</v>
      </c>
      <c r="F24" s="59"/>
      <c r="G24" s="59"/>
      <c r="H24" s="53"/>
    </row>
    <row r="25" spans="1:8" ht="12.75">
      <c r="A25" s="82" t="s">
        <v>28</v>
      </c>
      <c r="B25" s="83"/>
      <c r="C25" s="19">
        <f>F21</f>
        <v>684240</v>
      </c>
      <c r="D25" s="4"/>
      <c r="E25" s="83" t="s">
        <v>72</v>
      </c>
      <c r="F25" s="83"/>
      <c r="G25" s="19">
        <f>G21</f>
        <v>387572</v>
      </c>
      <c r="H25" s="54"/>
    </row>
    <row r="26" spans="1:8" ht="12.75">
      <c r="A26" s="84" t="s">
        <v>148</v>
      </c>
      <c r="B26" s="80"/>
      <c r="C26" s="18">
        <v>0</v>
      </c>
      <c r="D26" s="61" t="s">
        <v>74</v>
      </c>
      <c r="E26" s="80" t="s">
        <v>120</v>
      </c>
      <c r="F26" s="80"/>
      <c r="G26" s="18">
        <v>49500</v>
      </c>
      <c r="H26" s="62" t="s">
        <v>74</v>
      </c>
    </row>
    <row r="27" spans="1:11" ht="12.75">
      <c r="A27" s="75"/>
      <c r="B27" s="76"/>
      <c r="C27" s="18">
        <v>0</v>
      </c>
      <c r="D27" s="4"/>
      <c r="E27" s="80" t="s">
        <v>71</v>
      </c>
      <c r="F27" s="80"/>
      <c r="G27" s="18">
        <v>122400</v>
      </c>
      <c r="H27" s="56"/>
      <c r="K27" s="63"/>
    </row>
    <row r="28" spans="1:8" ht="12.75">
      <c r="A28" s="75"/>
      <c r="B28" s="76"/>
      <c r="C28" s="18">
        <v>0</v>
      </c>
      <c r="D28" s="4"/>
      <c r="E28" s="80" t="s">
        <v>121</v>
      </c>
      <c r="F28" s="80"/>
      <c r="G28" s="18">
        <v>0</v>
      </c>
      <c r="H28" s="56"/>
    </row>
    <row r="29" spans="1:8" ht="12.75">
      <c r="A29" s="75"/>
      <c r="B29" s="76"/>
      <c r="C29" s="18">
        <v>0</v>
      </c>
      <c r="D29" s="4"/>
      <c r="E29" s="80" t="s">
        <v>73</v>
      </c>
      <c r="F29" s="80"/>
      <c r="G29" s="18">
        <v>0</v>
      </c>
      <c r="H29" s="56"/>
    </row>
    <row r="30" spans="1:8" ht="12.75">
      <c r="A30" s="75"/>
      <c r="B30" s="76"/>
      <c r="C30" s="18">
        <v>0</v>
      </c>
      <c r="D30" s="4"/>
      <c r="E30" s="76" t="s">
        <v>147</v>
      </c>
      <c r="F30" s="76"/>
      <c r="G30" s="18">
        <v>0</v>
      </c>
      <c r="H30" s="56"/>
    </row>
    <row r="31" spans="1:8" ht="12.75">
      <c r="A31" s="75"/>
      <c r="B31" s="76"/>
      <c r="C31" s="18">
        <v>0</v>
      </c>
      <c r="D31" s="4"/>
      <c r="E31" s="76"/>
      <c r="F31" s="76"/>
      <c r="G31" s="18">
        <v>0</v>
      </c>
      <c r="H31" s="56"/>
    </row>
    <row r="32" spans="1:8" ht="12.75">
      <c r="A32" s="75" t="s">
        <v>81</v>
      </c>
      <c r="B32" s="76"/>
      <c r="C32" s="22">
        <v>0</v>
      </c>
      <c r="D32" s="55"/>
      <c r="E32" s="76" t="s">
        <v>80</v>
      </c>
      <c r="F32" s="76"/>
      <c r="G32" s="22">
        <v>14300</v>
      </c>
      <c r="H32" s="56"/>
    </row>
    <row r="33" spans="1:8" ht="12.75">
      <c r="A33" s="37" t="s">
        <v>70</v>
      </c>
      <c r="B33" s="4"/>
      <c r="C33" s="19">
        <f>SUM(C25:C32)</f>
        <v>684240</v>
      </c>
      <c r="D33" s="4"/>
      <c r="E33" s="4" t="s">
        <v>70</v>
      </c>
      <c r="F33" s="4"/>
      <c r="G33" s="28">
        <f>SUM(G25:G32)</f>
        <v>573772</v>
      </c>
      <c r="H33" s="54"/>
    </row>
    <row r="34" spans="1:8" ht="12.75">
      <c r="A34" s="38" t="s">
        <v>119</v>
      </c>
      <c r="B34" s="3"/>
      <c r="C34" s="3"/>
      <c r="D34" s="3"/>
      <c r="E34" s="3"/>
      <c r="F34" s="3"/>
      <c r="G34" s="64">
        <f>C33-G33</f>
        <v>110468</v>
      </c>
      <c r="H34" s="57"/>
    </row>
    <row r="35" ht="12.75">
      <c r="G35" s="6"/>
    </row>
    <row r="36" spans="1:8" ht="12.75">
      <c r="A36" s="47" t="s">
        <v>133</v>
      </c>
      <c r="B36" s="77"/>
      <c r="C36" s="77"/>
      <c r="D36" s="77"/>
      <c r="E36" s="77"/>
      <c r="F36" s="65" t="s">
        <v>124</v>
      </c>
      <c r="G36" s="78"/>
      <c r="H36" s="78"/>
    </row>
    <row r="37" spans="3:6" ht="12.75">
      <c r="C37" s="46"/>
      <c r="D37" s="46"/>
      <c r="E37" s="46"/>
      <c r="F37" s="46"/>
    </row>
    <row r="38" spans="1:12" ht="12.75">
      <c r="A38" t="s">
        <v>30</v>
      </c>
      <c r="B38" s="79" t="s">
        <v>125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40" ht="12.75">
      <c r="A40" t="s">
        <v>122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36" t="s">
        <v>52</v>
      </c>
      <c r="B42" s="28">
        <f>$E3*HRSW!$B7</f>
        <v>20400</v>
      </c>
      <c r="C42" s="28">
        <f>$E3*HRSW!$B8</f>
        <v>31440</v>
      </c>
      <c r="D42" s="28">
        <f>$E3*HRSW!$B9</f>
        <v>10800</v>
      </c>
      <c r="E42" s="28">
        <f>$E3*HRSW!$B10</f>
        <v>0</v>
      </c>
      <c r="F42" s="28">
        <f>$E3*HRSW!$B11</f>
        <v>69744</v>
      </c>
      <c r="G42" s="28">
        <f>$E3*HRSW!$B12</f>
        <v>16080</v>
      </c>
      <c r="H42" s="28">
        <f>$E3*HRSW!$B13</f>
        <v>15732</v>
      </c>
      <c r="I42" s="28">
        <f>$E3*HRSW!$B14</f>
        <v>23195.999999999996</v>
      </c>
      <c r="J42" s="28">
        <f>$E3*HRSW!$B15</f>
        <v>0</v>
      </c>
      <c r="K42" s="28">
        <f>$E3*HRSW!$B16</f>
        <v>1800</v>
      </c>
      <c r="L42" s="29">
        <f>$E3*HRSW!$B17</f>
        <v>4823.999999999999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52600</v>
      </c>
      <c r="C46" s="19">
        <f>$E7*Soyb!$B8</f>
        <v>17600</v>
      </c>
      <c r="D46" s="19">
        <f>$E7*Soyb!$B9</f>
        <v>0</v>
      </c>
      <c r="E46" s="19">
        <f>$E7*Soyb!$B10</f>
        <v>0</v>
      </c>
      <c r="F46" s="19">
        <f>$E7*Soyb!$B11</f>
        <v>5904</v>
      </c>
      <c r="G46" s="19">
        <f>$E7*Soyb!$B12</f>
        <v>9120</v>
      </c>
      <c r="H46" s="19">
        <f>$E7*Soyb!$B13</f>
        <v>8296</v>
      </c>
      <c r="I46" s="19">
        <f>$E7*Soyb!$B14</f>
        <v>12991.999999999998</v>
      </c>
      <c r="J46" s="19">
        <f>$E7*Soyb!$B15</f>
        <v>0</v>
      </c>
      <c r="K46" s="19">
        <f>$E7*Soyb!$B16</f>
        <v>4000</v>
      </c>
      <c r="L46" s="30">
        <f>$E7*Soyb!$B17</f>
        <v>2816</v>
      </c>
    </row>
    <row r="47" spans="1:12" ht="12.75">
      <c r="A47" s="37" t="s">
        <v>82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37" t="s">
        <v>57</v>
      </c>
      <c r="B50" s="19">
        <f>$E11*Canola!$B7</f>
        <v>22800</v>
      </c>
      <c r="C50" s="19">
        <f>$E11*Canola!$B8</f>
        <v>9000</v>
      </c>
      <c r="D50" s="19">
        <f>$E11*Canola!$B9</f>
        <v>0</v>
      </c>
      <c r="E50" s="19">
        <f>$E11*Canola!$B10</f>
        <v>0</v>
      </c>
      <c r="F50" s="19">
        <f>$E11*Canola!$B11</f>
        <v>26427.999999999996</v>
      </c>
      <c r="G50" s="19">
        <f>$E11*Canola!$B12</f>
        <v>6720</v>
      </c>
      <c r="H50" s="19">
        <f>$E11*Canola!$B13</f>
        <v>5136</v>
      </c>
      <c r="I50" s="19">
        <f>$E11*Canola!$B14</f>
        <v>7548</v>
      </c>
      <c r="J50" s="19">
        <f>$E11*Canola!$B15</f>
        <v>0</v>
      </c>
      <c r="K50" s="19">
        <f>$E11*Canola!$B16</f>
        <v>600</v>
      </c>
      <c r="L50" s="30">
        <f>$E11*Canola!$B17</f>
        <v>1996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79</v>
      </c>
      <c r="B60" s="20">
        <f>SUM(B42:B59)</f>
        <v>95800</v>
      </c>
      <c r="C60" s="20">
        <f aca="true" t="shared" si="4" ref="C60:L60">SUM(C42:C59)</f>
        <v>58040</v>
      </c>
      <c r="D60" s="20">
        <f t="shared" si="4"/>
        <v>10800</v>
      </c>
      <c r="E60" s="20">
        <f t="shared" si="4"/>
        <v>0</v>
      </c>
      <c r="F60" s="20">
        <f t="shared" si="4"/>
        <v>102076</v>
      </c>
      <c r="G60" s="20">
        <f t="shared" si="4"/>
        <v>31920</v>
      </c>
      <c r="H60" s="20">
        <f t="shared" si="4"/>
        <v>29164</v>
      </c>
      <c r="I60" s="20">
        <f t="shared" si="4"/>
        <v>43735.99999999999</v>
      </c>
      <c r="J60" s="20">
        <f t="shared" si="4"/>
        <v>0</v>
      </c>
      <c r="K60" s="20">
        <f t="shared" si="4"/>
        <v>6400</v>
      </c>
      <c r="L60" s="34">
        <f t="shared" si="4"/>
        <v>9636</v>
      </c>
    </row>
    <row r="61" spans="1:12" ht="12.75">
      <c r="A61" s="33" t="s">
        <v>95</v>
      </c>
      <c r="B61" s="20"/>
      <c r="C61" s="34"/>
      <c r="D61" s="35">
        <f>SUM(B60:L60)</f>
        <v>387572</v>
      </c>
      <c r="E61" s="21"/>
      <c r="F61" s="21"/>
      <c r="G61" s="21"/>
      <c r="H61" s="21"/>
      <c r="I61" s="21"/>
      <c r="J61" s="21"/>
      <c r="K61" s="21"/>
      <c r="L61" s="21"/>
    </row>
  </sheetData>
  <sheetProtection sheet="1" objects="1" scenarios="1"/>
  <mergeCells count="20"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0" t="s">
        <v>30</v>
      </c>
    </row>
    <row r="2" spans="1:3" ht="12.75">
      <c r="A2" t="s">
        <v>29</v>
      </c>
      <c r="B2" s="9">
        <v>46</v>
      </c>
      <c r="C2" s="67"/>
    </row>
    <row r="3" spans="1:3" ht="12.75">
      <c r="A3" t="s">
        <v>136</v>
      </c>
      <c r="B3" s="10">
        <v>4.33</v>
      </c>
      <c r="C3" s="67"/>
    </row>
    <row r="4" spans="1:3" ht="12.75">
      <c r="A4" t="s">
        <v>28</v>
      </c>
      <c r="B4">
        <f>B2*B3</f>
        <v>199.18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9.3</v>
      </c>
      <c r="C7" s="67"/>
    </row>
    <row r="8" spans="1:3" ht="12.75">
      <c r="A8" s="1" t="s">
        <v>9</v>
      </c>
      <c r="B8" s="11">
        <v>6.5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53.68</v>
      </c>
      <c r="C11" s="67"/>
    </row>
    <row r="12" spans="1:3" ht="12.75">
      <c r="A12" s="1" t="s">
        <v>11</v>
      </c>
      <c r="B12" s="11">
        <v>11.3</v>
      </c>
      <c r="C12" s="67"/>
    </row>
    <row r="13" spans="1:3" ht="12.75">
      <c r="A13" s="1" t="s">
        <v>13</v>
      </c>
      <c r="B13" s="11">
        <v>12.06</v>
      </c>
      <c r="C13" s="67"/>
    </row>
    <row r="14" spans="1:3" ht="12.75">
      <c r="A14" s="1" t="s">
        <v>14</v>
      </c>
      <c r="B14" s="11">
        <v>16.89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7.5</v>
      </c>
      <c r="C16" s="67"/>
    </row>
    <row r="17" spans="1:3" ht="12.75">
      <c r="A17" s="1" t="s">
        <v>17</v>
      </c>
      <c r="B17" s="12">
        <v>2.99</v>
      </c>
      <c r="C17" s="67"/>
    </row>
    <row r="18" spans="1:3" ht="12.75">
      <c r="A18" t="s">
        <v>2</v>
      </c>
      <c r="B18" s="2">
        <f>SUM(B7:B17)</f>
        <v>120.22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7.83</v>
      </c>
      <c r="C21" s="67"/>
    </row>
    <row r="22" spans="1:3" ht="12.75">
      <c r="A22" s="1" t="s">
        <v>19</v>
      </c>
      <c r="B22" s="7">
        <v>19.85</v>
      </c>
      <c r="C22" s="67"/>
    </row>
    <row r="23" spans="1:3" ht="12.75">
      <c r="A23" s="1" t="s">
        <v>20</v>
      </c>
      <c r="B23" s="7">
        <v>11.2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89.88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210.1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-10.919999999999987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2.6134782608695653</v>
      </c>
      <c r="C32" s="67"/>
    </row>
    <row r="33" spans="1:3" ht="12.75">
      <c r="A33" t="s">
        <v>23</v>
      </c>
      <c r="B33" s="2">
        <f>B25/B2</f>
        <v>1.9539130434782608</v>
      </c>
      <c r="C33" s="67"/>
    </row>
    <row r="34" spans="1:3" ht="12.75">
      <c r="A34" t="s">
        <v>27</v>
      </c>
      <c r="B34" s="2">
        <f>B27/B2</f>
        <v>4.567391304347826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49</v>
      </c>
      <c r="C2" s="67"/>
    </row>
    <row r="3" spans="1:3" ht="12.75">
      <c r="A3" t="s">
        <v>136</v>
      </c>
      <c r="B3" s="12">
        <v>5.6</v>
      </c>
      <c r="C3" s="67"/>
    </row>
    <row r="4" spans="1:3" ht="12.75">
      <c r="A4" t="s">
        <v>28</v>
      </c>
      <c r="B4" s="2">
        <f>B2*B3</f>
        <v>274.4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17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9</v>
      </c>
      <c r="C9" s="67"/>
    </row>
    <row r="10" spans="1:3" ht="12.75">
      <c r="A10" s="1" t="s">
        <v>10</v>
      </c>
      <c r="B10" s="11">
        <v>0</v>
      </c>
      <c r="C10" s="69" t="s">
        <v>155</v>
      </c>
    </row>
    <row r="11" spans="1:3" ht="12.75">
      <c r="A11" s="1" t="s">
        <v>12</v>
      </c>
      <c r="B11" s="11">
        <v>58.12</v>
      </c>
      <c r="C11" s="67"/>
    </row>
    <row r="12" spans="1:3" ht="12.75">
      <c r="A12" s="1" t="s">
        <v>11</v>
      </c>
      <c r="B12" s="11">
        <v>13.4</v>
      </c>
      <c r="C12" s="67"/>
    </row>
    <row r="13" spans="1:3" ht="12.75">
      <c r="A13" s="1" t="s">
        <v>13</v>
      </c>
      <c r="B13" s="11">
        <v>13.11</v>
      </c>
      <c r="C13" s="67"/>
    </row>
    <row r="14" spans="1:3" ht="12.75">
      <c r="A14" s="1" t="s">
        <v>14</v>
      </c>
      <c r="B14" s="11">
        <v>19.33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4.02</v>
      </c>
      <c r="C17" s="67"/>
    </row>
    <row r="18" spans="1:3" ht="12.75">
      <c r="A18" t="s">
        <v>2</v>
      </c>
      <c r="B18" s="2">
        <f>SUM(B7:B17)</f>
        <v>161.67999999999998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8.44</v>
      </c>
      <c r="C21" s="67"/>
    </row>
    <row r="22" spans="1:3" ht="12.75">
      <c r="A22" s="1" t="s">
        <v>19</v>
      </c>
      <c r="B22" s="7">
        <v>22.05</v>
      </c>
      <c r="C22" s="67"/>
    </row>
    <row r="23" spans="1:3" ht="12.75">
      <c r="A23" s="1" t="s">
        <v>20</v>
      </c>
      <c r="B23" s="7">
        <v>13.13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94.62</v>
      </c>
      <c r="C25" s="67"/>
    </row>
    <row r="26" spans="2:3" ht="12.75" customHeight="1">
      <c r="B26" s="2"/>
      <c r="C26" s="67"/>
    </row>
    <row r="27" spans="1:3" ht="12.75">
      <c r="A27" t="s">
        <v>5</v>
      </c>
      <c r="B27" s="2">
        <f>B18+B25</f>
        <v>256.29999999999995</v>
      </c>
      <c r="C27" s="67"/>
    </row>
    <row r="28" spans="2:3" ht="12.75" customHeight="1">
      <c r="B28" s="2"/>
      <c r="C28" s="67"/>
    </row>
    <row r="29" spans="1:3" ht="12.75">
      <c r="A29" t="s">
        <v>32</v>
      </c>
      <c r="B29" s="2">
        <f>B4-B27</f>
        <v>18.100000000000023</v>
      </c>
      <c r="C29" s="67"/>
    </row>
    <row r="30" spans="2:3" ht="12.75" customHeight="1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3.2995918367346935</v>
      </c>
      <c r="C32" s="67"/>
    </row>
    <row r="33" spans="1:3" ht="12.75">
      <c r="A33" t="s">
        <v>23</v>
      </c>
      <c r="B33" s="2">
        <f>B25/B2</f>
        <v>1.9310204081632654</v>
      </c>
      <c r="C33" s="67"/>
    </row>
    <row r="34" spans="1:3" ht="12.75">
      <c r="A34" t="s">
        <v>27</v>
      </c>
      <c r="B34" s="2">
        <f>B27/B2</f>
        <v>5.230612244897959</v>
      </c>
      <c r="C34" s="67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68" t="s">
        <v>30</v>
      </c>
    </row>
    <row r="2" spans="1:3" ht="12.75">
      <c r="A2" t="s">
        <v>29</v>
      </c>
      <c r="B2" s="9">
        <v>44</v>
      </c>
      <c r="C2" s="67"/>
    </row>
    <row r="3" spans="1:3" ht="12.75">
      <c r="A3" t="s">
        <v>136</v>
      </c>
      <c r="B3" s="10">
        <v>6.21</v>
      </c>
      <c r="C3" s="67" t="s">
        <v>141</v>
      </c>
    </row>
    <row r="4" spans="1:3" ht="12.75">
      <c r="A4" t="s">
        <v>28</v>
      </c>
      <c r="B4">
        <f>B2*B3</f>
        <v>273.24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26</v>
      </c>
      <c r="C7" s="67"/>
    </row>
    <row r="8" spans="1:3" ht="12.75">
      <c r="A8" s="1" t="s">
        <v>9</v>
      </c>
      <c r="B8" s="11">
        <v>26.2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9" t="s">
        <v>155</v>
      </c>
    </row>
    <row r="11" spans="1:3" ht="12.75">
      <c r="A11" s="1" t="s">
        <v>12</v>
      </c>
      <c r="B11" s="11">
        <v>50.72</v>
      </c>
      <c r="C11" s="67"/>
    </row>
    <row r="12" spans="1:3" ht="12.75">
      <c r="A12" s="1" t="s">
        <v>11</v>
      </c>
      <c r="B12" s="11">
        <v>15.7</v>
      </c>
      <c r="C12" s="67"/>
    </row>
    <row r="13" spans="1:3" ht="12.75">
      <c r="A13" s="1" t="s">
        <v>13</v>
      </c>
      <c r="B13" s="11">
        <v>12.87</v>
      </c>
      <c r="C13" s="67"/>
    </row>
    <row r="14" spans="1:3" ht="12.75">
      <c r="A14" s="1" t="s">
        <v>14</v>
      </c>
      <c r="B14" s="11">
        <v>19.19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4.31</v>
      </c>
      <c r="C17" s="67"/>
    </row>
    <row r="18" spans="1:3" ht="12.75">
      <c r="A18" t="s">
        <v>2</v>
      </c>
      <c r="B18" s="2">
        <f>SUM(B7:B17)</f>
        <v>173.49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8.35</v>
      </c>
      <c r="C21" s="67"/>
    </row>
    <row r="22" spans="1:3" ht="12.75">
      <c r="A22" s="1" t="s">
        <v>19</v>
      </c>
      <c r="B22" s="7">
        <v>21.79</v>
      </c>
      <c r="C22" s="67"/>
    </row>
    <row r="23" spans="1:3" ht="12.75">
      <c r="A23" s="1" t="s">
        <v>20</v>
      </c>
      <c r="B23" s="7">
        <v>13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94.14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267.63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5.610000000000014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3.942954545454546</v>
      </c>
      <c r="C32" s="67"/>
    </row>
    <row r="33" spans="1:3" ht="12.75">
      <c r="A33" t="s">
        <v>23</v>
      </c>
      <c r="B33" s="2">
        <f>B25/B2</f>
        <v>2.1395454545454546</v>
      </c>
      <c r="C33" s="67"/>
    </row>
    <row r="34" spans="1:3" ht="12.75">
      <c r="A34" t="s">
        <v>27</v>
      </c>
      <c r="B34" s="2">
        <f>B27/B2</f>
        <v>6.0825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68</v>
      </c>
      <c r="C2" s="67"/>
    </row>
    <row r="3" spans="1:3" ht="12.75">
      <c r="A3" t="s">
        <v>137</v>
      </c>
      <c r="B3" s="10">
        <v>3.47</v>
      </c>
      <c r="C3" s="69" t="s">
        <v>152</v>
      </c>
    </row>
    <row r="4" spans="1:3" ht="12.75">
      <c r="A4" t="s">
        <v>28</v>
      </c>
      <c r="B4">
        <f>B2*B3</f>
        <v>235.96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12.8</v>
      </c>
      <c r="C7" s="67"/>
    </row>
    <row r="8" spans="1:3" ht="12.75">
      <c r="A8" s="1" t="s">
        <v>9</v>
      </c>
      <c r="B8" s="11">
        <v>23.7</v>
      </c>
      <c r="C8" s="67"/>
    </row>
    <row r="9" spans="1:3" ht="12.75">
      <c r="A9" s="1" t="s">
        <v>24</v>
      </c>
      <c r="B9" s="11">
        <v>17</v>
      </c>
      <c r="C9" s="67"/>
    </row>
    <row r="10" spans="1:3" ht="12.75">
      <c r="A10" s="1" t="s">
        <v>10</v>
      </c>
      <c r="B10" s="11">
        <v>0</v>
      </c>
      <c r="C10" s="67"/>
    </row>
    <row r="11" spans="1:3" ht="12.75">
      <c r="A11" s="1" t="s">
        <v>12</v>
      </c>
      <c r="B11" s="11">
        <v>48.25</v>
      </c>
      <c r="C11" s="67"/>
    </row>
    <row r="12" spans="1:3" ht="12.75">
      <c r="A12" s="1" t="s">
        <v>11</v>
      </c>
      <c r="B12" s="11">
        <v>14.6</v>
      </c>
      <c r="C12" s="67"/>
    </row>
    <row r="13" spans="1:3" ht="12.75">
      <c r="A13" s="1" t="s">
        <v>13</v>
      </c>
      <c r="B13" s="11">
        <v>13.96</v>
      </c>
      <c r="C13" s="67"/>
    </row>
    <row r="14" spans="1:3" ht="12.75">
      <c r="A14" s="1" t="s">
        <v>14</v>
      </c>
      <c r="B14" s="11">
        <v>19.69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3.86</v>
      </c>
      <c r="C17" s="67"/>
    </row>
    <row r="18" spans="1:3" ht="12.75">
      <c r="A18" t="s">
        <v>2</v>
      </c>
      <c r="B18" s="2">
        <f>SUM(B7:B17)</f>
        <v>155.36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8.76</v>
      </c>
      <c r="C21" s="67"/>
    </row>
    <row r="22" spans="1:3" ht="12.75">
      <c r="A22" s="1" t="s">
        <v>19</v>
      </c>
      <c r="B22" s="7">
        <v>22.89</v>
      </c>
      <c r="C22" s="67"/>
    </row>
    <row r="23" spans="1:3" ht="12.75">
      <c r="A23" s="1" t="s">
        <v>20</v>
      </c>
      <c r="B23" s="7">
        <v>13.55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96.2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251.56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-15.599999999999994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2.2847058823529416</v>
      </c>
      <c r="C32" s="67"/>
    </row>
    <row r="33" spans="1:3" ht="12.75">
      <c r="A33" t="s">
        <v>23</v>
      </c>
      <c r="B33" s="2">
        <f>B25/B2</f>
        <v>1.4147058823529413</v>
      </c>
      <c r="C33" s="67"/>
    </row>
    <row r="34" spans="1:3" ht="12.75">
      <c r="A34" t="s">
        <v>27</v>
      </c>
      <c r="B34" s="2">
        <f>B27/B2</f>
        <v>3.699411764705882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111</v>
      </c>
      <c r="C2" s="67"/>
    </row>
    <row r="3" spans="1:3" ht="12.75">
      <c r="A3" t="s">
        <v>136</v>
      </c>
      <c r="B3" s="12">
        <v>3.25</v>
      </c>
      <c r="C3" s="67"/>
    </row>
    <row r="4" spans="1:3" ht="12.75">
      <c r="A4" t="s">
        <v>28</v>
      </c>
      <c r="B4" s="2">
        <f>B2*B3</f>
        <v>360.75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76.85</v>
      </c>
      <c r="C7" s="67"/>
    </row>
    <row r="8" spans="1:3" ht="12.75">
      <c r="A8" s="1" t="s">
        <v>9</v>
      </c>
      <c r="B8" s="11">
        <v>22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69.73</v>
      </c>
      <c r="C11" s="67"/>
    </row>
    <row r="12" spans="1:3" ht="12.75">
      <c r="A12" s="1" t="s">
        <v>11</v>
      </c>
      <c r="B12" s="11">
        <v>18.5</v>
      </c>
      <c r="C12" s="69"/>
    </row>
    <row r="13" spans="1:3" ht="12.75">
      <c r="A13" s="1" t="s">
        <v>13</v>
      </c>
      <c r="B13" s="11">
        <v>19.27</v>
      </c>
      <c r="C13" s="67"/>
    </row>
    <row r="14" spans="1:3" ht="12.75">
      <c r="A14" s="1" t="s">
        <v>14</v>
      </c>
      <c r="B14" s="11">
        <v>24.24</v>
      </c>
      <c r="C14" s="67"/>
    </row>
    <row r="15" spans="1:3" ht="12.75">
      <c r="A15" s="1" t="s">
        <v>15</v>
      </c>
      <c r="B15" s="11">
        <v>19.98</v>
      </c>
      <c r="C15" s="67"/>
    </row>
    <row r="16" spans="1:3" ht="12.75">
      <c r="A16" s="1" t="s">
        <v>16</v>
      </c>
      <c r="B16" s="11">
        <v>1.5</v>
      </c>
      <c r="C16" s="67"/>
    </row>
    <row r="17" spans="1:3" ht="12.75">
      <c r="A17" s="1" t="s">
        <v>17</v>
      </c>
      <c r="B17" s="12">
        <v>6.43</v>
      </c>
      <c r="C17" s="67"/>
    </row>
    <row r="18" spans="1:3" ht="12.75">
      <c r="A18" t="s">
        <v>2</v>
      </c>
      <c r="B18" s="2">
        <f>SUM(B7:B17)</f>
        <v>258.5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11.05</v>
      </c>
      <c r="C21" s="67"/>
    </row>
    <row r="22" spans="1:3" ht="12.75">
      <c r="A22" s="1" t="s">
        <v>19</v>
      </c>
      <c r="B22" s="7">
        <v>35.63</v>
      </c>
      <c r="C22" s="67"/>
    </row>
    <row r="23" spans="1:3" ht="12.75">
      <c r="A23" s="1" t="s">
        <v>20</v>
      </c>
      <c r="B23" s="7">
        <v>19.99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117.67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376.17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-15.420000000000016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2.328828828828829</v>
      </c>
      <c r="C32" s="67"/>
    </row>
    <row r="33" spans="1:3" ht="12.75">
      <c r="A33" t="s">
        <v>23</v>
      </c>
      <c r="B33" s="2">
        <f>B25/B2</f>
        <v>1.06009009009009</v>
      </c>
      <c r="C33" s="67"/>
    </row>
    <row r="34" spans="1:3" ht="12.75">
      <c r="A34" t="s">
        <v>27</v>
      </c>
      <c r="B34" s="2">
        <f>B27/B2</f>
        <v>3.388918918918919</v>
      </c>
      <c r="C34" s="6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33</v>
      </c>
      <c r="C2" s="67"/>
    </row>
    <row r="3" spans="1:3" ht="12.75">
      <c r="A3" t="s">
        <v>136</v>
      </c>
      <c r="B3" s="10">
        <v>8.7</v>
      </c>
      <c r="C3" s="67"/>
    </row>
    <row r="4" spans="1:3" ht="12.75">
      <c r="A4" t="s">
        <v>28</v>
      </c>
      <c r="B4">
        <f>B2*B3</f>
        <v>287.09999999999997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65.75</v>
      </c>
      <c r="C7" s="67" t="s">
        <v>142</v>
      </c>
    </row>
    <row r="8" spans="1:3" ht="12.75">
      <c r="A8" s="1" t="s">
        <v>9</v>
      </c>
      <c r="B8" s="11">
        <v>22</v>
      </c>
      <c r="C8" s="67"/>
    </row>
    <row r="9" spans="1:3" ht="12.75">
      <c r="A9" s="1" t="s">
        <v>24</v>
      </c>
      <c r="B9" s="11">
        <v>0</v>
      </c>
      <c r="C9" s="67"/>
    </row>
    <row r="10" spans="1:3" ht="12.75">
      <c r="A10" s="1" t="s">
        <v>10</v>
      </c>
      <c r="B10" s="11">
        <v>0</v>
      </c>
      <c r="C10" s="69" t="s">
        <v>149</v>
      </c>
    </row>
    <row r="11" spans="1:3" ht="12.75">
      <c r="A11" s="1" t="s">
        <v>12</v>
      </c>
      <c r="B11" s="11">
        <v>7.38</v>
      </c>
      <c r="C11" s="67"/>
    </row>
    <row r="12" spans="1:3" ht="12.75">
      <c r="A12" s="1" t="s">
        <v>11</v>
      </c>
      <c r="B12" s="11">
        <v>11.4</v>
      </c>
      <c r="C12" s="67"/>
    </row>
    <row r="13" spans="1:3" ht="12.75">
      <c r="A13" s="1" t="s">
        <v>13</v>
      </c>
      <c r="B13" s="11">
        <v>10.37</v>
      </c>
      <c r="C13" s="67"/>
    </row>
    <row r="14" spans="1:3" ht="12.75">
      <c r="A14" s="1" t="s">
        <v>14</v>
      </c>
      <c r="B14" s="11">
        <v>16.24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5</v>
      </c>
      <c r="C16" s="67"/>
    </row>
    <row r="17" spans="1:3" ht="12.75">
      <c r="A17" s="1" t="s">
        <v>17</v>
      </c>
      <c r="B17" s="12">
        <v>3.52</v>
      </c>
      <c r="C17" s="67"/>
    </row>
    <row r="18" spans="1:3" ht="12.75">
      <c r="A18" t="s">
        <v>2</v>
      </c>
      <c r="B18" s="2">
        <f>SUM(B7:B17)</f>
        <v>141.66000000000003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7.65</v>
      </c>
      <c r="C21" s="67"/>
    </row>
    <row r="22" spans="1:3" ht="12.75">
      <c r="A22" s="1" t="s">
        <v>19</v>
      </c>
      <c r="B22" s="7">
        <v>19.88</v>
      </c>
      <c r="C22" s="67"/>
    </row>
    <row r="23" spans="1:3" ht="12.75">
      <c r="A23" s="1" t="s">
        <v>20</v>
      </c>
      <c r="B23" s="7">
        <v>11.05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89.58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231.24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55.85999999999996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7</v>
      </c>
      <c r="C31" s="67"/>
    </row>
    <row r="32" spans="1:3" ht="12.75">
      <c r="A32" s="1" t="s">
        <v>22</v>
      </c>
      <c r="B32" s="2">
        <f>B18/B2</f>
        <v>4.292727272727274</v>
      </c>
      <c r="C32" s="67"/>
    </row>
    <row r="33" spans="1:3" ht="12.75">
      <c r="A33" t="s">
        <v>23</v>
      </c>
      <c r="B33" s="2">
        <f>B25/B2</f>
        <v>2.7145454545454544</v>
      </c>
      <c r="C33" s="67"/>
    </row>
    <row r="34" spans="1:3" ht="12.75">
      <c r="A34" t="s">
        <v>27</v>
      </c>
      <c r="B34" s="2">
        <f>B27/B2</f>
        <v>7.007272727272728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1680</v>
      </c>
      <c r="C2" s="67"/>
    </row>
    <row r="3" spans="1:3" ht="12.75">
      <c r="A3" t="s">
        <v>136</v>
      </c>
      <c r="B3" s="10">
        <v>0.225</v>
      </c>
      <c r="C3" s="67"/>
    </row>
    <row r="4" spans="1:3" ht="12.75">
      <c r="A4" t="s">
        <v>28</v>
      </c>
      <c r="B4" s="2">
        <f>B2*B3</f>
        <v>378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56.1</v>
      </c>
      <c r="C7" s="67"/>
    </row>
    <row r="8" spans="1:3" ht="12.75">
      <c r="A8" s="1" t="s">
        <v>9</v>
      </c>
      <c r="B8" s="11">
        <v>45.8</v>
      </c>
      <c r="C8" s="67" t="s">
        <v>126</v>
      </c>
    </row>
    <row r="9" spans="1:3" ht="12.75">
      <c r="A9" s="1" t="s">
        <v>24</v>
      </c>
      <c r="B9" s="11">
        <v>20</v>
      </c>
      <c r="C9" s="69" t="s">
        <v>150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36.52</v>
      </c>
      <c r="C11" s="67"/>
    </row>
    <row r="12" spans="1:3" ht="12.75">
      <c r="A12" s="1" t="s">
        <v>11</v>
      </c>
      <c r="B12" s="11">
        <v>20.4</v>
      </c>
      <c r="C12" s="67"/>
    </row>
    <row r="13" spans="1:3" ht="12.75">
      <c r="A13" s="1" t="s">
        <v>13</v>
      </c>
      <c r="B13" s="11">
        <v>14.57</v>
      </c>
      <c r="C13" s="67"/>
    </row>
    <row r="14" spans="1:3" ht="12.75">
      <c r="A14" s="1" t="s">
        <v>14</v>
      </c>
      <c r="B14" s="11">
        <v>21.22</v>
      </c>
      <c r="C14" s="67"/>
    </row>
    <row r="15" spans="1:3" ht="12.75">
      <c r="A15" s="1" t="s">
        <v>15</v>
      </c>
      <c r="B15" s="11">
        <v>0</v>
      </c>
      <c r="C15" s="67"/>
    </row>
    <row r="16" spans="1:3" ht="12.75">
      <c r="A16" s="1" t="s">
        <v>16</v>
      </c>
      <c r="B16" s="11">
        <v>13</v>
      </c>
      <c r="C16" s="67"/>
    </row>
    <row r="17" spans="1:3" ht="12.75">
      <c r="A17" s="1" t="s">
        <v>17</v>
      </c>
      <c r="B17" s="12">
        <v>5.8</v>
      </c>
      <c r="C17" s="67"/>
    </row>
    <row r="18" spans="1:3" ht="12.75">
      <c r="A18" t="s">
        <v>2</v>
      </c>
      <c r="B18" s="2">
        <f>SUM(B7:B17)</f>
        <v>233.41000000000003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8.86</v>
      </c>
      <c r="C21" s="67"/>
    </row>
    <row r="22" spans="1:3" ht="12.75">
      <c r="A22" s="1" t="s">
        <v>19</v>
      </c>
      <c r="B22" s="7">
        <v>26.47</v>
      </c>
      <c r="C22" s="67"/>
    </row>
    <row r="23" spans="1:3" ht="12.75">
      <c r="A23" s="1" t="s">
        <v>20</v>
      </c>
      <c r="B23" s="7">
        <v>15.25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101.58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334.99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43.00999999999999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0.1389345238095238</v>
      </c>
      <c r="C32" s="67"/>
    </row>
    <row r="33" spans="1:3" ht="12.75">
      <c r="A33" t="s">
        <v>23</v>
      </c>
      <c r="B33" s="13">
        <f>B25/B2</f>
        <v>0.06046428571428571</v>
      </c>
      <c r="C33" s="67"/>
    </row>
    <row r="34" spans="1:3" ht="12.75">
      <c r="A34" t="s">
        <v>27</v>
      </c>
      <c r="B34" s="13">
        <f>B27/B2</f>
        <v>0.19939880952380953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0" t="s">
        <v>30</v>
      </c>
    </row>
    <row r="2" spans="1:3" ht="12.75">
      <c r="A2" t="s">
        <v>29</v>
      </c>
      <c r="B2" s="9">
        <v>1500</v>
      </c>
      <c r="C2" s="67"/>
    </row>
    <row r="3" spans="1:3" ht="12.75">
      <c r="A3" t="s">
        <v>136</v>
      </c>
      <c r="B3" s="10">
        <v>0.169</v>
      </c>
      <c r="C3" s="67"/>
    </row>
    <row r="4" spans="1:3" ht="12.75">
      <c r="A4" t="s">
        <v>28</v>
      </c>
      <c r="B4">
        <f>B2*B3</f>
        <v>253.50000000000003</v>
      </c>
      <c r="C4" s="67"/>
    </row>
    <row r="5" ht="12.75">
      <c r="C5" s="67"/>
    </row>
    <row r="6" spans="1:3" ht="12.75">
      <c r="A6" t="s">
        <v>1</v>
      </c>
      <c r="C6" s="67"/>
    </row>
    <row r="7" spans="1:3" ht="12.75">
      <c r="A7" s="1" t="s">
        <v>8</v>
      </c>
      <c r="B7" s="11">
        <v>31.5</v>
      </c>
      <c r="C7" s="69"/>
    </row>
    <row r="8" spans="1:3" ht="12.75">
      <c r="A8" s="1" t="s">
        <v>9</v>
      </c>
      <c r="B8" s="11">
        <v>33.2</v>
      </c>
      <c r="C8" s="67"/>
    </row>
    <row r="9" spans="1:3" ht="12.75">
      <c r="A9" s="1" t="s">
        <v>24</v>
      </c>
      <c r="B9" s="11">
        <v>0</v>
      </c>
      <c r="C9" s="67" t="s">
        <v>127</v>
      </c>
    </row>
    <row r="10" spans="1:3" ht="12.75">
      <c r="A10" s="1" t="s">
        <v>10</v>
      </c>
      <c r="B10" s="11">
        <v>5</v>
      </c>
      <c r="C10" s="69" t="s">
        <v>128</v>
      </c>
    </row>
    <row r="11" spans="1:3" ht="12.75">
      <c r="A11" s="1" t="s">
        <v>12</v>
      </c>
      <c r="B11" s="11">
        <v>30.46</v>
      </c>
      <c r="C11" s="67"/>
    </row>
    <row r="12" spans="1:3" ht="12.75">
      <c r="A12" s="1" t="s">
        <v>11</v>
      </c>
      <c r="B12" s="11">
        <v>15.1</v>
      </c>
      <c r="C12" s="67"/>
    </row>
    <row r="13" spans="1:3" ht="12.75">
      <c r="A13" s="1" t="s">
        <v>13</v>
      </c>
      <c r="B13" s="11">
        <v>13.58</v>
      </c>
      <c r="C13" s="67"/>
    </row>
    <row r="14" spans="1:3" ht="12.75">
      <c r="A14" s="1" t="s">
        <v>14</v>
      </c>
      <c r="B14" s="11">
        <v>18.94</v>
      </c>
      <c r="C14" s="67"/>
    </row>
    <row r="15" spans="1:3" ht="12.75">
      <c r="A15" s="1" t="s">
        <v>15</v>
      </c>
      <c r="B15" s="11">
        <v>4.5</v>
      </c>
      <c r="C15" s="67"/>
    </row>
    <row r="16" spans="1:3" ht="12.75">
      <c r="A16" s="1" t="s">
        <v>16</v>
      </c>
      <c r="B16" s="11">
        <v>9.5</v>
      </c>
      <c r="C16" s="67" t="s">
        <v>134</v>
      </c>
    </row>
    <row r="17" spans="1:3" ht="12.75">
      <c r="A17" s="1" t="s">
        <v>17</v>
      </c>
      <c r="B17" s="12">
        <v>4.13</v>
      </c>
      <c r="C17" s="67"/>
    </row>
    <row r="18" spans="1:3" ht="12.75">
      <c r="A18" t="s">
        <v>2</v>
      </c>
      <c r="B18" s="2">
        <f>SUM(B7:B17)</f>
        <v>165.91</v>
      </c>
      <c r="C18" s="67"/>
    </row>
    <row r="19" spans="2:3" ht="12.75">
      <c r="B19" s="2"/>
      <c r="C19" s="67"/>
    </row>
    <row r="20" spans="1:3" ht="12.75">
      <c r="A20" t="s">
        <v>3</v>
      </c>
      <c r="B20" s="2"/>
      <c r="C20" s="67"/>
    </row>
    <row r="21" spans="1:3" ht="12.75">
      <c r="A21" s="1" t="s">
        <v>18</v>
      </c>
      <c r="B21" s="7">
        <v>8.79</v>
      </c>
      <c r="C21" s="67"/>
    </row>
    <row r="22" spans="1:3" ht="12.75">
      <c r="A22" s="1" t="s">
        <v>19</v>
      </c>
      <c r="B22" s="7">
        <v>23.62</v>
      </c>
      <c r="C22" s="67"/>
    </row>
    <row r="23" spans="1:3" ht="12.75">
      <c r="A23" s="1" t="s">
        <v>20</v>
      </c>
      <c r="B23" s="7">
        <v>14.38</v>
      </c>
      <c r="C23" s="67"/>
    </row>
    <row r="24" spans="1:3" ht="12.75">
      <c r="A24" s="1" t="s">
        <v>21</v>
      </c>
      <c r="B24" s="8">
        <v>51</v>
      </c>
      <c r="C24" s="67"/>
    </row>
    <row r="25" spans="1:3" ht="12.75">
      <c r="A25" t="s">
        <v>4</v>
      </c>
      <c r="B25" s="2">
        <f>SUM(B21:B24)</f>
        <v>97.78999999999999</v>
      </c>
      <c r="C25" s="67"/>
    </row>
    <row r="26" spans="2:3" ht="12.75">
      <c r="B26" s="2"/>
      <c r="C26" s="67"/>
    </row>
    <row r="27" spans="1:3" ht="12.75">
      <c r="A27" t="s">
        <v>5</v>
      </c>
      <c r="B27" s="2">
        <f>B18+B25</f>
        <v>263.7</v>
      </c>
      <c r="C27" s="67"/>
    </row>
    <row r="28" spans="2:3" ht="12.75">
      <c r="B28" s="2"/>
      <c r="C28" s="67"/>
    </row>
    <row r="29" spans="1:3" ht="12.75">
      <c r="A29" t="s">
        <v>32</v>
      </c>
      <c r="B29" s="2">
        <f>B4-B27</f>
        <v>-10.19999999999996</v>
      </c>
      <c r="C29" s="67"/>
    </row>
    <row r="30" spans="2:3" ht="12.75">
      <c r="B30" s="2"/>
      <c r="C30" s="67"/>
    </row>
    <row r="31" spans="1:3" ht="12.75">
      <c r="A31" t="s">
        <v>6</v>
      </c>
      <c r="B31" s="24" t="s">
        <v>38</v>
      </c>
      <c r="C31" s="67"/>
    </row>
    <row r="32" spans="1:3" ht="12.75">
      <c r="A32" s="1" t="s">
        <v>22</v>
      </c>
      <c r="B32" s="13">
        <f>B18/B2</f>
        <v>0.11060666666666666</v>
      </c>
      <c r="C32" s="67"/>
    </row>
    <row r="33" spans="1:3" ht="12.75">
      <c r="A33" t="s">
        <v>23</v>
      </c>
      <c r="B33" s="13">
        <f>B25/B2</f>
        <v>0.06519333333333333</v>
      </c>
      <c r="C33" s="67"/>
    </row>
    <row r="34" spans="1:3" ht="12.75">
      <c r="A34" t="s">
        <v>27</v>
      </c>
      <c r="B34" s="13">
        <f>B27/B2</f>
        <v>0.17579999999999998</v>
      </c>
      <c r="C34" s="6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2014-12-17T02:51:27Z</cp:lastPrinted>
  <dcterms:created xsi:type="dcterms:W3CDTF">2005-01-10T15:34:54Z</dcterms:created>
  <dcterms:modified xsi:type="dcterms:W3CDTF">2017-12-22T20:41:25Z</dcterms:modified>
  <cp:category/>
  <cp:version/>
  <cp:contentType/>
  <cp:contentStatus/>
</cp:coreProperties>
</file>