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9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s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'Cashflow'!$A$1:$L$62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<sst xmlns="http://schemas.openxmlformats.org/spreadsheetml/2006/main" count="712" uniqueCount="156">
  <si>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</si>
  <si>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</si>
  <si>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</si>
  <si>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</si>
  <si>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</si>
  <si>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</si>
  <si>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</si>
  <si>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</si>
  <si>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</si>
  <si>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</si>
  <si>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</si>
  <si>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</si>
  <si>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</si>
  <si>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</si>
  <si>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</si>
  <si>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</si>
  <si>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</si>
  <si>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</si>
  <si>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</si>
  <si>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</si>
  <si>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</si>
  <si>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</si>
  <si>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</si>
  <si>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</si>
  <si>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</si>
  <si>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</si>
  <si>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</si>
  <si>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</si>
  <si>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</si>
  <si>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</si>
  <si>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</si>
  <si>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</si>
  <si>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</si>
  <si>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</si>
  <si>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</si>
  <si>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</si>
  <si>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</si>
  <si>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</si>
  <si>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</si>
  <si>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</si>
  <si>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</si>
  <si>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</si>
  <si>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</si>
  <si>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</si>
  <si>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</si>
  <si>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</si>
  <si>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</si>
  <si>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</si>
  <si>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</si>
  <si>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</si>
  <si>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</si>
  <si>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</si>
  <si>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</si>
  <si>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</si>
  <si>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</si>
  <si>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</si>
  <si>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</si>
  <si>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</si>
  <si>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</si>
  <si>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</si>
  <si>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</si>
  <si>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</si>
  <si>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</si>
  <si>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</si>
  <si>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</si>
  <si>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</si>
  <si>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</si>
  <si>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</si>
  <si>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</si>
  <si>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</si>
  <si>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</si>
  <si>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</si>
  <si>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</si>
  <si>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</si>
  <si>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</si>
  <si>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</si>
  <si>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</si>
  <si>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</si>
  <si>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</si>
  <si>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</si>
  <si>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</si>
  <si>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</si>
  <si>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</si>
  <si>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</si>
  <si>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</si>
  <si>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</si>
  <si>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</si>
  <si>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</si>
  <si>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</si>
  <si>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</si>
  <si>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</si>
  <si>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</si>
  <si>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</si>
  <si>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</si>
  <si>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</si>
  <si>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</si>
  <si>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</si>
  <si>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</si>
  <si>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</si>
  <si>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</si>
  <si>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</si>
  <si>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</si>
  <si>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</si>
  <si>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</si>
  <si>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</si>
  <si>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</si>
  <si>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</si>
  <si>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</si>
  <si>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</si>
  <si>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</si>
  <si>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</si>
  <si>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</si>
  <si>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</si>
  <si>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</si>
  <si>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</si>
  <si>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</si>
  <si>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</si>
  <si>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</si>
  <si>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</si>
  <si>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</si>
  <si>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</si>
  <si>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</si>
  <si>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</si>
  <si>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</si>
  <si>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</si>
  <si>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</si>
  <si>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</si>
  <si>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</si>
  <si>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</si>
  <si>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 xml:space="preserve">  Market Price</t>
  </si>
  <si>
    <t>Fungicide for rust would cost $4 plus application</t>
  </si>
  <si>
    <t>seed treatment</t>
  </si>
  <si>
    <t>inoculant, rock roller rent, soil testing</t>
  </si>
  <si>
    <t>Milling quality price, there is risk of quality discounts</t>
  </si>
  <si>
    <t>Includes $8 for inoculant and fungicide seed treatment</t>
  </si>
  <si>
    <t>Mustard crop insurance is not available in this region</t>
  </si>
  <si>
    <t>Crop insurance is not available in some counties of this region.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</si>
  <si>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</si>
  <si>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</si>
  <si>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</si>
  <si>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</si>
  <si>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</si>
  <si>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</si>
  <si>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</t>
  </si>
  <si>
    <t>Lentils</t>
  </si>
  <si>
    <t>LENTILS</t>
  </si>
  <si>
    <t>Cereal grain aphid insecticide would cost about $4</t>
  </si>
  <si>
    <t>insecticide for cutworms and/or pea aphids would cost $4</t>
  </si>
  <si>
    <t>Includes pre-harvest dessicant</t>
  </si>
  <si>
    <t>Fungicide for ascochyta/anthracnose</t>
  </si>
  <si>
    <t xml:space="preserve">Dir. Costs </t>
  </si>
  <si>
    <t>Mkt Rev.</t>
  </si>
  <si>
    <t>per Acre</t>
  </si>
  <si>
    <t>Insect. for cutworms, pea aphids and/or grasshoppers  ~ $4</t>
  </si>
  <si>
    <t>Malt barley price. Estimated feed barley price is $2.40</t>
  </si>
  <si>
    <t>North Dakota 2020 Projected Crop Budgets - South Central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</si>
</sst>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>
      <alignment/>
    </xf>
    <xf numFmtId="164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38100</xdr:rowOff>
    </xdr:from>
    <xdr:to>
      <xdr:col>10</xdr:col>
      <xdr:colOff>209550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2" sqref="A2:J2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94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3" t="s">
        <v>95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96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97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98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99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139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140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100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3" t="s">
        <v>101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102</v>
      </c>
      <c r="B14" s="38"/>
      <c r="C14" s="38"/>
      <c r="D14" s="38"/>
      <c r="E14" s="38"/>
      <c r="F14" s="38"/>
      <c r="G14" s="38"/>
      <c r="H14" s="38"/>
    </row>
    <row r="15" spans="1:8" ht="12.75">
      <c r="A15" s="69" t="s">
        <v>137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103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104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120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105</v>
      </c>
      <c r="B19" s="38"/>
      <c r="C19" s="38"/>
      <c r="E19" s="38"/>
      <c r="F19" s="38"/>
      <c r="G19" s="38"/>
      <c r="H19" s="38"/>
    </row>
    <row r="20" spans="1:8" ht="12.75">
      <c r="A20" s="17" t="s">
        <v>106</v>
      </c>
      <c r="B20" s="38"/>
      <c r="C20" s="38"/>
      <c r="D20" s="38"/>
      <c r="E20" s="38"/>
      <c r="F20" s="38"/>
      <c r="G20" s="38"/>
      <c r="H20" s="38"/>
    </row>
    <row r="21" spans="1:8" ht="12.75">
      <c r="A21" s="69" t="s">
        <v>138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107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3" t="s">
        <v>108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109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110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111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112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113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1:12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2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1:12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1:12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1:12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1:12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1:12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1:12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1:12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2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1:12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1:12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1:12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1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2" t="s">
        <v>30</v>
      </c>
    </row>
    <row r="2" spans="1:3" ht="12.75">
      <c r="A2" t="s">
        <v>29</v>
      </c>
      <c r="B2" s="9">
        <v>1750</v>
      </c>
      <c r="C2" s="70"/>
    </row>
    <row r="3" spans="1:3" ht="12.75">
      <c r="A3" t="s">
        <v>129</v>
      </c>
      <c r="B3" s="10">
        <v>0.246</v>
      </c>
      <c r="C3" s="70"/>
    </row>
    <row r="4" spans="1:3" ht="12.75">
      <c r="A4" t="s">
        <v>28</v>
      </c>
      <c r="B4" s="2">
        <f>B2*B3</f>
        <v>430.5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49.5</v>
      </c>
      <c r="C7" s="73"/>
    </row>
    <row r="8" spans="1:3" ht="12.75">
      <c r="A8" s="1" t="s">
        <v>9</v>
      </c>
      <c r="B8" s="11">
        <v>36.2</v>
      </c>
      <c r="C8" s="70"/>
    </row>
    <row r="9" spans="1:3" ht="12.75">
      <c r="A9" s="1" t="s">
        <v>24</v>
      </c>
      <c r="B9" s="11">
        <v>0</v>
      </c>
      <c r="C9" s="70" t="s">
        <v>130</v>
      </c>
    </row>
    <row r="10" spans="1:3" ht="12.75">
      <c r="A10" s="1" t="s">
        <v>10</v>
      </c>
      <c r="B10" s="11">
        <v>10</v>
      </c>
      <c r="C10" s="70" t="s">
        <v>126</v>
      </c>
    </row>
    <row r="11" spans="1:3" ht="12.75">
      <c r="A11" s="1" t="s">
        <v>12</v>
      </c>
      <c r="B11" s="11">
        <v>36.43</v>
      </c>
      <c r="C11" s="70"/>
    </row>
    <row r="12" spans="1:3" ht="12.75">
      <c r="A12" s="1" t="s">
        <v>11</v>
      </c>
      <c r="B12" s="11">
        <v>21</v>
      </c>
      <c r="C12" s="70"/>
    </row>
    <row r="13" spans="1:3" ht="12.75">
      <c r="A13" s="1" t="s">
        <v>13</v>
      </c>
      <c r="B13" s="11">
        <v>13.68</v>
      </c>
      <c r="C13" s="70"/>
    </row>
    <row r="14" spans="1:3" ht="12.75">
      <c r="A14" s="1" t="s">
        <v>14</v>
      </c>
      <c r="B14" s="11">
        <v>18.28</v>
      </c>
      <c r="C14" s="70"/>
    </row>
    <row r="15" spans="1:3" ht="12.75">
      <c r="A15" s="1" t="s">
        <v>15</v>
      </c>
      <c r="B15" s="11">
        <v>5.25</v>
      </c>
      <c r="C15" s="70"/>
    </row>
    <row r="16" spans="1:3" ht="12.75">
      <c r="A16" s="1" t="s">
        <v>16</v>
      </c>
      <c r="B16" s="11">
        <v>24</v>
      </c>
      <c r="C16" s="70"/>
    </row>
    <row r="17" spans="1:3" ht="12.75">
      <c r="A17" s="1" t="s">
        <v>17</v>
      </c>
      <c r="B17" s="12">
        <v>5.79</v>
      </c>
      <c r="C17" s="70"/>
    </row>
    <row r="18" spans="1:3" ht="12.75">
      <c r="A18" t="s">
        <v>2</v>
      </c>
      <c r="B18" s="2">
        <f>SUM(B7:B17)</f>
        <v>220.13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8.73</v>
      </c>
      <c r="C21" s="70"/>
    </row>
    <row r="22" spans="1:3" ht="12.75">
      <c r="A22" s="1" t="s">
        <v>19</v>
      </c>
      <c r="B22" s="7">
        <v>23.37</v>
      </c>
      <c r="C22" s="70"/>
    </row>
    <row r="23" spans="1:3" ht="12.75">
      <c r="A23" s="1" t="s">
        <v>20</v>
      </c>
      <c r="B23" s="7">
        <v>13.84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102.94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323.07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107.43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0.12578857142857142</v>
      </c>
      <c r="C32" s="70"/>
    </row>
    <row r="33" spans="1:3" ht="12.75">
      <c r="A33" t="s">
        <v>23</v>
      </c>
      <c r="B33" s="13">
        <f>B25/B2</f>
        <v>0.05882285714285714</v>
      </c>
      <c r="C33" s="70"/>
    </row>
    <row r="34" spans="1:3" ht="12.75">
      <c r="A34" t="s">
        <v>27</v>
      </c>
      <c r="B34" s="13">
        <f>B27/B2</f>
        <v>0.18461142857142857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2" t="s">
        <v>30</v>
      </c>
    </row>
    <row r="2" spans="1:3" ht="12.75">
      <c r="A2" t="s">
        <v>29</v>
      </c>
      <c r="B2" s="9">
        <v>1740</v>
      </c>
      <c r="C2" s="70"/>
    </row>
    <row r="3" spans="1:3" ht="12.75">
      <c r="A3" t="s">
        <v>129</v>
      </c>
      <c r="B3" s="75">
        <v>0.166</v>
      </c>
      <c r="C3" s="70"/>
    </row>
    <row r="4" spans="1:3" ht="12.75">
      <c r="A4" t="s">
        <v>28</v>
      </c>
      <c r="B4" s="2">
        <f>B2*B3</f>
        <v>288.84000000000003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56.5</v>
      </c>
      <c r="C7" s="70"/>
    </row>
    <row r="8" spans="1:3" ht="12.75">
      <c r="A8" s="1" t="s">
        <v>9</v>
      </c>
      <c r="B8" s="11">
        <v>23.1</v>
      </c>
      <c r="C8" s="70"/>
    </row>
    <row r="9" spans="1:3" ht="12.75">
      <c r="A9" s="1" t="s">
        <v>24</v>
      </c>
      <c r="B9" s="11">
        <v>0</v>
      </c>
      <c r="C9" s="70" t="s">
        <v>127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60.15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12</v>
      </c>
      <c r="C13" s="70"/>
    </row>
    <row r="14" spans="1:3" ht="12.75">
      <c r="A14" s="1" t="s">
        <v>14</v>
      </c>
      <c r="B14" s="11">
        <v>17.51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4.96</v>
      </c>
      <c r="C17" s="70"/>
    </row>
    <row r="18" spans="1:3" ht="12.75">
      <c r="A18" t="s">
        <v>2</v>
      </c>
      <c r="B18" s="2">
        <f>SUM(B7:B17)</f>
        <v>188.72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7.84</v>
      </c>
      <c r="C21" s="70"/>
    </row>
    <row r="22" spans="1:3" ht="12.75">
      <c r="A22" s="1" t="s">
        <v>19</v>
      </c>
      <c r="B22" s="7">
        <v>21.46</v>
      </c>
      <c r="C22" s="70"/>
    </row>
    <row r="23" spans="1:3" ht="12.75">
      <c r="A23" s="1" t="s">
        <v>20</v>
      </c>
      <c r="B23" s="7">
        <v>11.66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97.96000000000001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286.68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2.160000000000025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0.10845977011494252</v>
      </c>
      <c r="C32" s="70"/>
    </row>
    <row r="33" spans="1:3" ht="12.75">
      <c r="A33" t="s">
        <v>23</v>
      </c>
      <c r="B33" s="13">
        <f>B25/B2</f>
        <v>0.05629885057471265</v>
      </c>
      <c r="C33" s="70"/>
    </row>
    <row r="34" spans="1:3" ht="12.75">
      <c r="A34" t="s">
        <v>27</v>
      </c>
      <c r="B34" s="13">
        <f>B27/B2</f>
        <v>0.1647586206896552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2" t="s">
        <v>30</v>
      </c>
    </row>
    <row r="2" spans="1:3" ht="12.75">
      <c r="A2" t="s">
        <v>29</v>
      </c>
      <c r="B2" s="9">
        <v>18</v>
      </c>
      <c r="C2" s="70"/>
    </row>
    <row r="3" spans="1:3" ht="12.75">
      <c r="A3" t="s">
        <v>129</v>
      </c>
      <c r="B3" s="10">
        <v>9.26</v>
      </c>
      <c r="C3" s="70"/>
    </row>
    <row r="4" spans="1:3" ht="12.75">
      <c r="A4" t="s">
        <v>28</v>
      </c>
      <c r="B4" s="2">
        <f>B2*B3</f>
        <v>166.68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15.75</v>
      </c>
      <c r="C7" s="70"/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17.29</v>
      </c>
      <c r="C11" s="70"/>
    </row>
    <row r="12" spans="1:3" ht="12.75">
      <c r="A12" s="1" t="s">
        <v>11</v>
      </c>
      <c r="B12" s="11">
        <v>11.5</v>
      </c>
      <c r="C12" s="70"/>
    </row>
    <row r="13" spans="1:3" ht="12.75">
      <c r="A13" s="1" t="s">
        <v>13</v>
      </c>
      <c r="B13" s="11">
        <v>11.96</v>
      </c>
      <c r="C13" s="70"/>
    </row>
    <row r="14" spans="1:3" ht="12.75">
      <c r="A14" s="1" t="s">
        <v>14</v>
      </c>
      <c r="B14" s="11">
        <v>18.32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2.85</v>
      </c>
      <c r="C17" s="70"/>
    </row>
    <row r="18" spans="1:3" ht="12.75">
      <c r="A18" t="s">
        <v>2</v>
      </c>
      <c r="B18" s="2">
        <f>SUM(B7:B17)</f>
        <v>108.37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7.89</v>
      </c>
      <c r="C21" s="70"/>
    </row>
    <row r="22" spans="1:3" ht="12.75">
      <c r="A22" s="1" t="s">
        <v>19</v>
      </c>
      <c r="B22" s="7">
        <v>21.77</v>
      </c>
      <c r="C22" s="70"/>
    </row>
    <row r="23" spans="1:3" ht="12.75">
      <c r="A23" s="1" t="s">
        <v>20</v>
      </c>
      <c r="B23" s="7">
        <v>12.35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99.00999999999999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207.38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-40.69999999999999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6.020555555555556</v>
      </c>
      <c r="C32" s="70"/>
    </row>
    <row r="33" spans="1:3" ht="12.75">
      <c r="A33" t="s">
        <v>23</v>
      </c>
      <c r="B33" s="2">
        <f>B25/B2</f>
        <v>5.500555555555555</v>
      </c>
      <c r="C33" s="70"/>
    </row>
    <row r="34" spans="1:3" ht="12.75">
      <c r="A34" t="s">
        <v>27</v>
      </c>
      <c r="B34" s="2">
        <f>B27/B2</f>
        <v>11.52111111111111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2" t="s">
        <v>30</v>
      </c>
    </row>
    <row r="2" spans="1:3" ht="12.75">
      <c r="A2" t="s">
        <v>29</v>
      </c>
      <c r="B2" s="9">
        <v>36</v>
      </c>
      <c r="C2" s="70"/>
    </row>
    <row r="3" spans="1:3" ht="12.75">
      <c r="A3" t="s">
        <v>129</v>
      </c>
      <c r="B3" s="12">
        <v>5.7</v>
      </c>
      <c r="C3" s="70"/>
    </row>
    <row r="4" spans="1:3" ht="12.75">
      <c r="A4" t="s">
        <v>28</v>
      </c>
      <c r="B4" s="2">
        <f>B2*B3</f>
        <v>205.20000000000002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35.9</v>
      </c>
      <c r="C8" s="70"/>
    </row>
    <row r="9" spans="1:3" ht="12.75">
      <c r="A9" s="1" t="s">
        <v>24</v>
      </c>
      <c r="B9" s="11">
        <v>1.5</v>
      </c>
      <c r="C9" s="70" t="s">
        <v>131</v>
      </c>
    </row>
    <row r="10" spans="1:3" ht="12.75">
      <c r="A10" s="1" t="s">
        <v>10</v>
      </c>
      <c r="B10" s="11">
        <v>0</v>
      </c>
      <c r="C10" s="73" t="s">
        <v>147</v>
      </c>
    </row>
    <row r="11" spans="1:3" ht="12.75">
      <c r="A11" s="1" t="s">
        <v>12</v>
      </c>
      <c r="B11" s="11">
        <v>7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13.14</v>
      </c>
      <c r="C13" s="70"/>
    </row>
    <row r="14" spans="1:3" ht="12.75">
      <c r="A14" s="1" t="s">
        <v>14</v>
      </c>
      <c r="B14" s="11">
        <v>19.17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132</v>
      </c>
    </row>
    <row r="17" spans="1:3" ht="12.75">
      <c r="A17" s="1" t="s">
        <v>17</v>
      </c>
      <c r="B17" s="12">
        <v>3.62</v>
      </c>
      <c r="C17" s="70"/>
    </row>
    <row r="18" spans="1:3" ht="12.75">
      <c r="A18" t="s">
        <v>2</v>
      </c>
      <c r="B18" s="2">
        <f>SUM(B7:B17)</f>
        <v>137.83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8.26</v>
      </c>
      <c r="C21" s="70"/>
    </row>
    <row r="22" spans="1:3" ht="12.75">
      <c r="A22" s="1" t="s">
        <v>19</v>
      </c>
      <c r="B22" s="7">
        <v>23.53</v>
      </c>
      <c r="C22" s="70"/>
    </row>
    <row r="23" spans="1:3" ht="12.75">
      <c r="A23" s="1" t="s">
        <v>20</v>
      </c>
      <c r="B23" s="7">
        <v>12.93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101.72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239.55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-34.349999999999994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3.8286111111111114</v>
      </c>
      <c r="C32" s="70"/>
    </row>
    <row r="33" spans="1:3" ht="12.75">
      <c r="A33" t="s">
        <v>23</v>
      </c>
      <c r="B33" s="2">
        <f>B25/B2</f>
        <v>2.8255555555555554</v>
      </c>
      <c r="C33" s="70"/>
    </row>
    <row r="34" spans="1:3" ht="12.75">
      <c r="A34" t="s">
        <v>27</v>
      </c>
      <c r="B34" s="2">
        <f>B27/B2</f>
        <v>6.654166666666667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2" t="s">
        <v>30</v>
      </c>
    </row>
    <row r="2" spans="1:3" ht="12.75">
      <c r="A2" t="s">
        <v>29</v>
      </c>
      <c r="B2" s="9">
        <v>69</v>
      </c>
      <c r="C2" s="70"/>
    </row>
    <row r="3" spans="1:3" ht="12.75">
      <c r="A3" t="s">
        <v>129</v>
      </c>
      <c r="B3" s="12">
        <v>2.26</v>
      </c>
      <c r="C3" s="70"/>
    </row>
    <row r="4" spans="1:3" ht="12.75">
      <c r="A4" t="s">
        <v>28</v>
      </c>
      <c r="B4" s="2">
        <f>B2*B3</f>
        <v>155.94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12.5</v>
      </c>
      <c r="C7" s="70"/>
    </row>
    <row r="8" spans="1:3" ht="12.75">
      <c r="A8" s="1" t="s">
        <v>9</v>
      </c>
      <c r="B8" s="11">
        <v>10.6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38.19</v>
      </c>
      <c r="C11" s="70"/>
    </row>
    <row r="12" spans="1:3" ht="12.75">
      <c r="A12" s="1" t="s">
        <v>11</v>
      </c>
      <c r="B12" s="11">
        <v>15</v>
      </c>
      <c r="C12" s="70"/>
    </row>
    <row r="13" spans="1:3" ht="12.75">
      <c r="A13" s="1" t="s">
        <v>13</v>
      </c>
      <c r="B13" s="11">
        <v>14.78</v>
      </c>
      <c r="C13" s="70"/>
    </row>
    <row r="14" spans="1:3" ht="12.75">
      <c r="A14" s="1" t="s">
        <v>14</v>
      </c>
      <c r="B14" s="11">
        <v>19.47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3.2</v>
      </c>
      <c r="C17" s="70"/>
    </row>
    <row r="18" spans="1:3" ht="12.75">
      <c r="A18" t="s">
        <v>2</v>
      </c>
      <c r="B18" s="2">
        <f>SUM(B7:B17)</f>
        <v>121.74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8.95</v>
      </c>
      <c r="C21" s="70"/>
    </row>
    <row r="22" spans="1:3" ht="12.75">
      <c r="A22" s="1" t="s">
        <v>19</v>
      </c>
      <c r="B22" s="7">
        <v>23.77</v>
      </c>
      <c r="C22" s="70"/>
    </row>
    <row r="23" spans="1:3" ht="12.75">
      <c r="A23" s="1" t="s">
        <v>20</v>
      </c>
      <c r="B23" s="7">
        <v>14.09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103.81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225.55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-69.61000000000001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1.7643478260869565</v>
      </c>
      <c r="C32" s="70"/>
    </row>
    <row r="33" spans="1:3" ht="12.75">
      <c r="A33" t="s">
        <v>23</v>
      </c>
      <c r="B33" s="2">
        <f>B25/B2</f>
        <v>1.5044927536231885</v>
      </c>
      <c r="C33" s="70"/>
    </row>
    <row r="34" spans="1:3" ht="12.75">
      <c r="A34" t="s">
        <v>27</v>
      </c>
      <c r="B34" s="2">
        <f>B27/B2</f>
        <v>3.268840579710145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145</v>
      </c>
      <c r="B1" s="22" t="s">
        <v>0</v>
      </c>
      <c r="C1" s="72" t="s">
        <v>30</v>
      </c>
    </row>
    <row r="2" spans="1:3" ht="12.75">
      <c r="A2" t="s">
        <v>29</v>
      </c>
      <c r="B2" s="9">
        <v>1200</v>
      </c>
      <c r="C2" s="70"/>
    </row>
    <row r="3" spans="1:3" ht="12.75">
      <c r="A3" t="s">
        <v>129</v>
      </c>
      <c r="B3" s="12">
        <v>0.14</v>
      </c>
      <c r="C3" s="70"/>
    </row>
    <row r="4" spans="1:3" ht="12.75">
      <c r="A4" t="s">
        <v>28</v>
      </c>
      <c r="B4" s="2">
        <f>B2*B3</f>
        <v>168.00000000000003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</v>
      </c>
      <c r="C7" s="70"/>
    </row>
    <row r="8" spans="1:3" ht="12.75">
      <c r="A8" s="1" t="s">
        <v>9</v>
      </c>
      <c r="B8" s="11">
        <v>35.5</v>
      </c>
      <c r="C8" s="73" t="s">
        <v>148</v>
      </c>
    </row>
    <row r="9" spans="1:3" ht="12.75">
      <c r="A9" s="1" t="s">
        <v>24</v>
      </c>
      <c r="B9" s="11">
        <v>16</v>
      </c>
      <c r="C9" s="73" t="s">
        <v>149</v>
      </c>
    </row>
    <row r="10" spans="1:3" ht="12.75">
      <c r="A10" s="1" t="s">
        <v>10</v>
      </c>
      <c r="B10" s="11">
        <v>0</v>
      </c>
      <c r="C10" s="73" t="s">
        <v>153</v>
      </c>
    </row>
    <row r="11" spans="1:3" ht="12.75">
      <c r="A11" s="1" t="s">
        <v>12</v>
      </c>
      <c r="B11" s="11">
        <v>3.89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14.23</v>
      </c>
      <c r="C13" s="70"/>
    </row>
    <row r="14" spans="1:3" ht="12.75">
      <c r="A14" s="1" t="s">
        <v>14</v>
      </c>
      <c r="B14" s="11">
        <v>21.86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3.48</v>
      </c>
      <c r="C17" s="70"/>
    </row>
    <row r="18" spans="1:3" ht="12.75">
      <c r="A18" t="s">
        <v>2</v>
      </c>
      <c r="B18" s="2">
        <f>SUM(B7:B17)</f>
        <v>132.46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8.67</v>
      </c>
      <c r="C21" s="70"/>
    </row>
    <row r="22" spans="1:3" ht="12.75">
      <c r="A22" s="1" t="s">
        <v>19</v>
      </c>
      <c r="B22" s="7">
        <v>26.56</v>
      </c>
      <c r="C22" s="70"/>
    </row>
    <row r="23" spans="1:3" ht="12.75">
      <c r="A23" s="1" t="s">
        <v>20</v>
      </c>
      <c r="B23" s="7">
        <v>14.47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106.69999999999999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239.16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-71.15999999999997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0.11038333333333333</v>
      </c>
      <c r="C32" s="70"/>
    </row>
    <row r="33" spans="1:3" ht="12.75">
      <c r="A33" t="s">
        <v>23</v>
      </c>
      <c r="B33" s="2">
        <f>B25/B2</f>
        <v>0.08891666666666666</v>
      </c>
      <c r="C33" s="70"/>
    </row>
    <row r="34" spans="1:3" ht="12.75">
      <c r="A34" t="s">
        <v>27</v>
      </c>
      <c r="B34" s="2">
        <f>B27/B2</f>
        <v>0.1993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2" t="s">
        <v>30</v>
      </c>
    </row>
    <row r="2" spans="1:3" ht="12.75">
      <c r="A2" t="s">
        <v>29</v>
      </c>
      <c r="B2" s="9">
        <v>850</v>
      </c>
      <c r="C2" s="70"/>
    </row>
    <row r="3" spans="1:3" ht="12.75">
      <c r="A3" t="s">
        <v>129</v>
      </c>
      <c r="B3" s="10">
        <v>0.3</v>
      </c>
      <c r="C3" s="70"/>
    </row>
    <row r="4" spans="1:3" ht="12.75">
      <c r="A4" t="s">
        <v>28</v>
      </c>
      <c r="B4" s="2">
        <f>B2*B3</f>
        <v>255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25.2</v>
      </c>
      <c r="C7" s="70"/>
    </row>
    <row r="8" spans="1:3" ht="12.75">
      <c r="A8" s="1" t="s">
        <v>9</v>
      </c>
      <c r="B8" s="11">
        <v>20.2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19.91</v>
      </c>
      <c r="C11" s="70"/>
    </row>
    <row r="12" spans="1:3" ht="12.75">
      <c r="A12" s="1" t="s">
        <v>11</v>
      </c>
      <c r="B12" s="11">
        <v>0</v>
      </c>
      <c r="C12" s="70" t="s">
        <v>135</v>
      </c>
    </row>
    <row r="13" spans="1:3" ht="12.75">
      <c r="A13" s="1" t="s">
        <v>13</v>
      </c>
      <c r="B13" s="11">
        <v>11.87</v>
      </c>
      <c r="C13" s="70"/>
    </row>
    <row r="14" spans="1:3" ht="12.75">
      <c r="A14" s="1" t="s">
        <v>14</v>
      </c>
      <c r="B14" s="11">
        <v>17.92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2.78</v>
      </c>
      <c r="C17" s="70"/>
    </row>
    <row r="18" spans="1:3" ht="12.75">
      <c r="A18" t="s">
        <v>2</v>
      </c>
      <c r="B18" s="2">
        <f>SUM(B7:B17)</f>
        <v>105.88000000000001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7.93</v>
      </c>
      <c r="C21" s="70"/>
    </row>
    <row r="22" spans="1:3" ht="12.75">
      <c r="A22" s="1" t="s">
        <v>19</v>
      </c>
      <c r="B22" s="7">
        <v>20.9</v>
      </c>
      <c r="C22" s="70"/>
    </row>
    <row r="23" spans="1:3" ht="12.75">
      <c r="A23" s="1" t="s">
        <v>20</v>
      </c>
      <c r="B23" s="7">
        <v>12.58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98.41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204.29000000000002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50.70999999999998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0.12456470588235295</v>
      </c>
      <c r="C32" s="70"/>
    </row>
    <row r="33" spans="1:3" ht="12.75">
      <c r="A33" t="s">
        <v>23</v>
      </c>
      <c r="B33" s="13">
        <f>B25/B2</f>
        <v>0.11577647058823529</v>
      </c>
      <c r="C33" s="70"/>
    </row>
    <row r="34" spans="1:3" ht="12.75">
      <c r="A34" t="s">
        <v>27</v>
      </c>
      <c r="B34" s="13">
        <f>B27/B2</f>
        <v>0.24034117647058825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2" t="s">
        <v>30</v>
      </c>
    </row>
    <row r="2" spans="1:3" ht="12.75">
      <c r="A2" t="s">
        <v>29</v>
      </c>
      <c r="B2" s="9">
        <v>900</v>
      </c>
      <c r="C2" s="70"/>
    </row>
    <row r="3" spans="1:3" ht="12.75">
      <c r="A3" t="s">
        <v>129</v>
      </c>
      <c r="B3" s="10">
        <v>0.193</v>
      </c>
      <c r="C3" s="70"/>
    </row>
    <row r="4" spans="1:3" ht="12.75">
      <c r="A4" t="s">
        <v>28</v>
      </c>
      <c r="B4" s="2">
        <f>B2*B3</f>
        <v>173.70000000000002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12.07</v>
      </c>
      <c r="C11" s="70"/>
    </row>
    <row r="12" spans="1:3" ht="12.75">
      <c r="A12" s="1" t="s">
        <v>11</v>
      </c>
      <c r="B12" s="11">
        <v>10</v>
      </c>
      <c r="C12" s="70" t="s">
        <v>136</v>
      </c>
    </row>
    <row r="13" spans="1:3" ht="12.75">
      <c r="A13" s="1" t="s">
        <v>13</v>
      </c>
      <c r="B13" s="11">
        <v>11.57</v>
      </c>
      <c r="C13" s="70"/>
    </row>
    <row r="14" spans="1:3" ht="12.75">
      <c r="A14" s="1" t="s">
        <v>14</v>
      </c>
      <c r="B14" s="11">
        <v>17.23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2.44</v>
      </c>
      <c r="C17" s="70"/>
    </row>
    <row r="18" spans="1:3" ht="12.75">
      <c r="A18" t="s">
        <v>2</v>
      </c>
      <c r="B18" s="2">
        <f>SUM(B7:B17)</f>
        <v>92.81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7.77</v>
      </c>
      <c r="C21" s="70"/>
    </row>
    <row r="22" spans="1:3" ht="12.75">
      <c r="A22" s="1" t="s">
        <v>19</v>
      </c>
      <c r="B22" s="7">
        <v>20.37</v>
      </c>
      <c r="C22" s="70"/>
    </row>
    <row r="23" spans="1:3" ht="12.75">
      <c r="A23" s="1" t="s">
        <v>20</v>
      </c>
      <c r="B23" s="7">
        <v>11.87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97.00999999999999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189.82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-16.119999999999976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0.10312222222222223</v>
      </c>
      <c r="C32" s="70"/>
    </row>
    <row r="33" spans="1:3" ht="12.75">
      <c r="A33" t="s">
        <v>23</v>
      </c>
      <c r="B33" s="13">
        <f>B25/B2</f>
        <v>0.10778888888888888</v>
      </c>
      <c r="C33" s="70"/>
    </row>
    <row r="34" spans="1:3" ht="12.75">
      <c r="A34" t="s">
        <v>27</v>
      </c>
      <c r="B34" s="13">
        <f>B27/B2</f>
        <v>0.2109111111111111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2" t="s">
        <v>30</v>
      </c>
    </row>
    <row r="2" spans="1:3" ht="12.75">
      <c r="A2" t="s">
        <v>29</v>
      </c>
      <c r="B2" s="9">
        <v>1500</v>
      </c>
      <c r="C2" s="70"/>
    </row>
    <row r="3" spans="1:3" ht="12.75">
      <c r="A3" t="s">
        <v>129</v>
      </c>
      <c r="B3" s="10">
        <v>0.075</v>
      </c>
      <c r="C3" s="70"/>
    </row>
    <row r="4" spans="1:3" ht="12.75">
      <c r="A4" t="s">
        <v>28</v>
      </c>
      <c r="B4" s="2">
        <f>B2*B3</f>
        <v>112.5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8.75</v>
      </c>
      <c r="C7" s="70"/>
    </row>
    <row r="8" spans="1:3" ht="12.75">
      <c r="A8" s="1" t="s">
        <v>9</v>
      </c>
      <c r="B8" s="11">
        <v>9.6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17.3</v>
      </c>
      <c r="C11" s="70"/>
    </row>
    <row r="12" spans="1:3" ht="12.75">
      <c r="A12" s="1" t="s">
        <v>11</v>
      </c>
      <c r="B12" s="11">
        <v>0</v>
      </c>
      <c r="C12" s="70"/>
    </row>
    <row r="13" spans="1:3" ht="12.75">
      <c r="A13" s="1" t="s">
        <v>13</v>
      </c>
      <c r="B13" s="11">
        <v>12.67</v>
      </c>
      <c r="C13" s="70"/>
    </row>
    <row r="14" spans="1:3" ht="12.75">
      <c r="A14" s="1" t="s">
        <v>14</v>
      </c>
      <c r="B14" s="11">
        <v>18.34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2.02</v>
      </c>
      <c r="C17" s="70"/>
    </row>
    <row r="18" spans="1:3" ht="12.75">
      <c r="A18" t="s">
        <v>2</v>
      </c>
      <c r="B18" s="2">
        <f>SUM(B7:B17)</f>
        <v>76.68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8.21</v>
      </c>
      <c r="C21" s="70"/>
    </row>
    <row r="22" spans="1:3" ht="12.75">
      <c r="A22" s="1" t="s">
        <v>19</v>
      </c>
      <c r="B22" s="7">
        <v>21.69</v>
      </c>
      <c r="C22" s="70"/>
    </row>
    <row r="23" spans="1:3" ht="12.75">
      <c r="A23" s="1" t="s">
        <v>20</v>
      </c>
      <c r="B23" s="7">
        <v>13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99.9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176.58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-64.08000000000001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13">
        <f>B18/B2</f>
        <v>0.051120000000000006</v>
      </c>
      <c r="C32" s="70"/>
    </row>
    <row r="33" spans="1:3" ht="12.75">
      <c r="A33" t="s">
        <v>23</v>
      </c>
      <c r="B33" s="13">
        <f>B25/B2</f>
        <v>0.0666</v>
      </c>
      <c r="C33" s="70"/>
    </row>
    <row r="34" spans="1:3" ht="12.75">
      <c r="A34" t="s">
        <v>27</v>
      </c>
      <c r="B34" s="13">
        <f>B27/B2</f>
        <v>0.11772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2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129</v>
      </c>
      <c r="B3" s="12">
        <v>4.28</v>
      </c>
      <c r="C3" s="70"/>
    </row>
    <row r="4" spans="1:3" ht="12.75">
      <c r="A4" t="s">
        <v>28</v>
      </c>
      <c r="B4" s="2">
        <f>B2*B3</f>
        <v>201.16000000000003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9.9</v>
      </c>
      <c r="C7" s="70"/>
    </row>
    <row r="8" spans="1:3" ht="12.75">
      <c r="A8" s="1" t="s">
        <v>9</v>
      </c>
      <c r="B8" s="11">
        <v>23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52.4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11.54</v>
      </c>
      <c r="C13" s="70"/>
    </row>
    <row r="14" spans="1:3" ht="12.75">
      <c r="A14" s="1" t="s">
        <v>14</v>
      </c>
      <c r="B14" s="11">
        <v>16.44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3.71</v>
      </c>
      <c r="C17" s="70"/>
    </row>
    <row r="18" spans="1:3" ht="12.75">
      <c r="A18" t="s">
        <v>2</v>
      </c>
      <c r="B18" s="2">
        <f>SUM(B7:B17)</f>
        <v>140.99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7.73</v>
      </c>
      <c r="C21" s="70"/>
    </row>
    <row r="22" spans="1:3" ht="12.75">
      <c r="A22" s="1" t="s">
        <v>19</v>
      </c>
      <c r="B22" s="7">
        <v>19.36</v>
      </c>
      <c r="C22" s="70"/>
    </row>
    <row r="23" spans="1:3" ht="12.75">
      <c r="A23" s="1" t="s">
        <v>20</v>
      </c>
      <c r="B23" s="7">
        <v>10.79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94.88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235.87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-34.70999999999998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2.9997872340425533</v>
      </c>
      <c r="C32" s="70"/>
    </row>
    <row r="33" spans="1:3" ht="12.75">
      <c r="A33" t="s">
        <v>23</v>
      </c>
      <c r="B33" s="2">
        <f>B25/B2</f>
        <v>2.018723404255319</v>
      </c>
      <c r="C33" s="70"/>
    </row>
    <row r="34" spans="1:3" ht="12.75">
      <c r="A34" t="s">
        <v>27</v>
      </c>
      <c r="B34" s="2">
        <f>B27/B2</f>
        <v>5.018510638297872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PageLayoutView="0" workbookViewId="0" topLeftCell="A1">
      <selection activeCell="G28" sqref="G28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4"/>
      <c r="B1" s="45" t="s">
        <v>151</v>
      </c>
      <c r="C1" s="45" t="s">
        <v>115</v>
      </c>
      <c r="D1" s="45" t="s">
        <v>114</v>
      </c>
      <c r="E1" s="67" t="s">
        <v>73</v>
      </c>
      <c r="F1" s="45" t="s">
        <v>68</v>
      </c>
      <c r="G1" s="45" t="s">
        <v>68</v>
      </c>
      <c r="H1" s="46" t="s">
        <v>68</v>
      </c>
    </row>
    <row r="2" spans="1:8" ht="12.75">
      <c r="A2" s="47" t="s">
        <v>65</v>
      </c>
      <c r="B2" s="15" t="s">
        <v>152</v>
      </c>
      <c r="C2" s="15" t="s">
        <v>152</v>
      </c>
      <c r="D2" s="41" t="s">
        <v>115</v>
      </c>
      <c r="E2" s="68" t="s">
        <v>74</v>
      </c>
      <c r="F2" s="15" t="s">
        <v>66</v>
      </c>
      <c r="G2" s="15" t="s">
        <v>150</v>
      </c>
      <c r="H2" s="48" t="s">
        <v>67</v>
      </c>
    </row>
    <row r="3" spans="1:8" ht="12.75">
      <c r="A3" s="49" t="s">
        <v>51</v>
      </c>
      <c r="B3" s="40">
        <f>HRSW!B4</f>
        <v>235.93999999999997</v>
      </c>
      <c r="C3" s="40">
        <f>HRSW!B18</f>
        <v>154.35</v>
      </c>
      <c r="D3" s="16">
        <f>B3-C3</f>
        <v>81.58999999999997</v>
      </c>
      <c r="E3" s="18">
        <v>1200</v>
      </c>
      <c r="F3" s="19">
        <f aca="true" t="shared" si="0" ref="F3:F20">B3*E3</f>
        <v>283127.99999999994</v>
      </c>
      <c r="G3" s="19">
        <f aca="true" t="shared" si="1" ref="G3:G20">E3*C3</f>
        <v>185220</v>
      </c>
      <c r="H3" s="29">
        <f>F3-G3</f>
        <v>97907.99999999994</v>
      </c>
    </row>
    <row r="4" spans="1:8" ht="12.75">
      <c r="A4" s="49" t="s">
        <v>52</v>
      </c>
      <c r="B4" s="40">
        <f>Durum!B4</f>
        <v>276</v>
      </c>
      <c r="C4" s="40">
        <f>Durum!B18</f>
        <v>163.16</v>
      </c>
      <c r="D4" s="16">
        <f aca="true" t="shared" si="2" ref="D4:D20">B4-C4</f>
        <v>112.84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20">F4-G4</f>
        <v>0</v>
      </c>
    </row>
    <row r="5" spans="1:8" ht="12.75">
      <c r="A5" s="49" t="s">
        <v>53</v>
      </c>
      <c r="B5" s="40">
        <f>Barley!B4</f>
        <v>220.44</v>
      </c>
      <c r="C5" s="40">
        <f>Barley!B18</f>
        <v>140.32999999999998</v>
      </c>
      <c r="D5" s="16">
        <f t="shared" si="2"/>
        <v>80.11000000000001</v>
      </c>
      <c r="E5" s="18">
        <v>0</v>
      </c>
      <c r="F5" s="19">
        <f t="shared" si="0"/>
        <v>0</v>
      </c>
      <c r="G5" s="19">
        <f t="shared" si="1"/>
        <v>0</v>
      </c>
      <c r="H5" s="29">
        <f t="shared" si="3"/>
        <v>0</v>
      </c>
    </row>
    <row r="6" spans="1:8" ht="12.75">
      <c r="A6" s="49" t="s">
        <v>26</v>
      </c>
      <c r="B6" s="40">
        <f>Corn!B4</f>
        <v>351.75</v>
      </c>
      <c r="C6" s="40">
        <f>Corn!B18</f>
        <v>250.45000000000002</v>
      </c>
      <c r="D6" s="16">
        <f t="shared" si="2"/>
        <v>101.29999999999998</v>
      </c>
      <c r="E6" s="18">
        <v>0</v>
      </c>
      <c r="F6" s="19">
        <f t="shared" si="0"/>
        <v>0</v>
      </c>
      <c r="G6" s="19">
        <f t="shared" si="1"/>
        <v>0</v>
      </c>
      <c r="H6" s="29">
        <f t="shared" si="3"/>
        <v>0</v>
      </c>
    </row>
    <row r="7" spans="1:8" ht="12.75">
      <c r="A7" s="49" t="s">
        <v>25</v>
      </c>
      <c r="B7" s="40">
        <f>Soyb!B4</f>
        <v>252.65</v>
      </c>
      <c r="C7" s="40">
        <f>Soyb!B18</f>
        <v>145.85000000000002</v>
      </c>
      <c r="D7" s="16">
        <f t="shared" si="2"/>
        <v>106.79999999999998</v>
      </c>
      <c r="E7" s="18">
        <v>1000</v>
      </c>
      <c r="F7" s="19">
        <f t="shared" si="0"/>
        <v>252650</v>
      </c>
      <c r="G7" s="19">
        <f t="shared" si="1"/>
        <v>145850.00000000003</v>
      </c>
      <c r="H7" s="29">
        <f t="shared" si="3"/>
        <v>106799.99999999997</v>
      </c>
    </row>
    <row r="8" spans="1:8" ht="12.75">
      <c r="A8" s="49" t="s">
        <v>80</v>
      </c>
      <c r="B8" s="40">
        <f>Drybean!B4</f>
        <v>434.70000000000005</v>
      </c>
      <c r="C8" s="40">
        <f>Drybean!B18</f>
        <v>227.92000000000002</v>
      </c>
      <c r="D8" s="16">
        <f t="shared" si="2"/>
        <v>206.78000000000003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49" t="s">
        <v>54</v>
      </c>
      <c r="B9" s="40">
        <f>Oil_SF!B4</f>
        <v>309.76</v>
      </c>
      <c r="C9" s="40">
        <f>Oil_SF!B18</f>
        <v>176.2</v>
      </c>
      <c r="D9" s="16">
        <f t="shared" si="2"/>
        <v>133.56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49" t="s">
        <v>55</v>
      </c>
      <c r="B10" s="40">
        <f>Conf_SF!B4</f>
        <v>430.5</v>
      </c>
      <c r="C10" s="40">
        <f>Conf_SF!B18</f>
        <v>220.13</v>
      </c>
      <c r="D10" s="16">
        <f t="shared" si="2"/>
        <v>210.37</v>
      </c>
      <c r="E10" s="18">
        <v>200</v>
      </c>
      <c r="F10" s="19">
        <f t="shared" si="0"/>
        <v>86100</v>
      </c>
      <c r="G10" s="19">
        <f t="shared" si="1"/>
        <v>44026</v>
      </c>
      <c r="H10" s="29">
        <f t="shared" si="3"/>
        <v>42074</v>
      </c>
    </row>
    <row r="11" spans="1:8" ht="12.75">
      <c r="A11" s="49" t="s">
        <v>56</v>
      </c>
      <c r="B11" s="40">
        <f>Canola!B4</f>
        <v>288.84000000000003</v>
      </c>
      <c r="C11" s="40">
        <f>Canola!B18</f>
        <v>188.72</v>
      </c>
      <c r="D11" s="16">
        <f t="shared" si="2"/>
        <v>100.12000000000003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49" t="s">
        <v>57</v>
      </c>
      <c r="B12" s="40">
        <f>Flax!B4</f>
        <v>166.68</v>
      </c>
      <c r="C12" s="40">
        <f>Flax!B18</f>
        <v>108.37</v>
      </c>
      <c r="D12" s="16">
        <f t="shared" si="2"/>
        <v>58.31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49" t="s">
        <v>60</v>
      </c>
      <c r="B13" s="40">
        <f>Peas!B4</f>
        <v>205.20000000000002</v>
      </c>
      <c r="C13" s="40">
        <f>Peas!B18</f>
        <v>137.83</v>
      </c>
      <c r="D13" s="16">
        <f t="shared" si="2"/>
        <v>67.37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49" t="s">
        <v>61</v>
      </c>
      <c r="B14" s="40">
        <f>Oats!B4</f>
        <v>155.94</v>
      </c>
      <c r="C14" s="40">
        <f>Oats!B18</f>
        <v>121.74</v>
      </c>
      <c r="D14" s="16">
        <f t="shared" si="2"/>
        <v>34.2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74" t="s">
        <v>144</v>
      </c>
      <c r="B15" s="40">
        <f>Lentils!B4</f>
        <v>168.00000000000003</v>
      </c>
      <c r="C15" s="40">
        <f>Lentils!B18</f>
        <v>132.46</v>
      </c>
      <c r="D15" s="16">
        <f>B15-C15</f>
        <v>35.54000000000002</v>
      </c>
      <c r="E15" s="18">
        <v>0</v>
      </c>
      <c r="F15" s="19">
        <f>B15*E15</f>
        <v>0</v>
      </c>
      <c r="G15" s="19">
        <f>E15*C15</f>
        <v>0</v>
      </c>
      <c r="H15" s="29">
        <f>F15-G15</f>
        <v>0</v>
      </c>
    </row>
    <row r="16" spans="1:8" ht="12.75">
      <c r="A16" s="49" t="s">
        <v>58</v>
      </c>
      <c r="B16" s="40">
        <f>Mustard!B4</f>
        <v>255</v>
      </c>
      <c r="C16" s="40">
        <f>Mustard!B18</f>
        <v>105.88000000000001</v>
      </c>
      <c r="D16" s="16">
        <f t="shared" si="2"/>
        <v>149.12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49" t="s">
        <v>59</v>
      </c>
      <c r="B17" s="40">
        <f>Buckwht!B4</f>
        <v>173.70000000000002</v>
      </c>
      <c r="C17" s="40">
        <f>Buckwht!B18</f>
        <v>92.81</v>
      </c>
      <c r="D17" s="16">
        <f t="shared" si="2"/>
        <v>80.89000000000001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49" t="s">
        <v>62</v>
      </c>
      <c r="B18" s="40">
        <f>Millet!B4</f>
        <v>112.5</v>
      </c>
      <c r="C18" s="40">
        <f>Millet!B18</f>
        <v>76.68</v>
      </c>
      <c r="D18" s="16">
        <f t="shared" si="2"/>
        <v>35.81999999999999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49" t="s">
        <v>63</v>
      </c>
      <c r="B19" s="40">
        <f>'Wint.Wht'!B4</f>
        <v>201.16000000000003</v>
      </c>
      <c r="C19" s="40">
        <f>'Wint.Wht'!B18</f>
        <v>140.99</v>
      </c>
      <c r="D19" s="16">
        <f t="shared" si="2"/>
        <v>60.170000000000016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49" t="s">
        <v>64</v>
      </c>
      <c r="B20" s="40">
        <f>Rye!B4</f>
        <v>193.07000000000002</v>
      </c>
      <c r="C20" s="40">
        <f>Rye!B18</f>
        <v>114.86</v>
      </c>
      <c r="D20" s="42">
        <f t="shared" si="2"/>
        <v>78.21000000000002</v>
      </c>
      <c r="E20" s="18">
        <v>0</v>
      </c>
      <c r="F20" s="19">
        <f t="shared" si="0"/>
        <v>0</v>
      </c>
      <c r="G20" s="19">
        <f t="shared" si="1"/>
        <v>0</v>
      </c>
      <c r="H20" s="29">
        <f t="shared" si="3"/>
        <v>0</v>
      </c>
    </row>
    <row r="21" spans="1:8" ht="12.75">
      <c r="A21" s="32" t="s">
        <v>77</v>
      </c>
      <c r="B21" s="14"/>
      <c r="C21" s="14"/>
      <c r="D21" s="14"/>
      <c r="E21" s="20">
        <f>SUM(E3:E20)</f>
        <v>2400</v>
      </c>
      <c r="F21" s="20">
        <f>SUM(F3:F20)</f>
        <v>621878</v>
      </c>
      <c r="G21" s="20">
        <f>SUM(G3:G20)</f>
        <v>375096</v>
      </c>
      <c r="H21" s="33">
        <f>SUM(H3:H20)</f>
        <v>246781.9999999999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79" t="s">
        <v>50</v>
      </c>
      <c r="D23" s="79"/>
      <c r="E23" s="79"/>
      <c r="F23" s="3"/>
      <c r="G23" s="3"/>
      <c r="H23" s="3"/>
    </row>
    <row r="24" spans="1:8" ht="12.75">
      <c r="A24" s="50" t="s">
        <v>75</v>
      </c>
      <c r="B24" s="51"/>
      <c r="C24" s="51"/>
      <c r="D24" s="52"/>
      <c r="E24" s="51" t="s">
        <v>76</v>
      </c>
      <c r="F24" s="51"/>
      <c r="G24" s="51"/>
      <c r="H24" s="53"/>
    </row>
    <row r="25" spans="1:8" ht="12.75">
      <c r="A25" s="49" t="s">
        <v>28</v>
      </c>
      <c r="B25" s="4"/>
      <c r="C25" s="19">
        <f>F21</f>
        <v>621878</v>
      </c>
      <c r="D25" s="4"/>
      <c r="E25" s="4" t="s">
        <v>70</v>
      </c>
      <c r="F25" s="4"/>
      <c r="G25" s="19">
        <f>G21</f>
        <v>375096</v>
      </c>
      <c r="H25" s="54"/>
    </row>
    <row r="26" spans="1:8" ht="12.75">
      <c r="A26" s="80" t="s">
        <v>142</v>
      </c>
      <c r="B26" s="81"/>
      <c r="C26" s="59">
        <v>0</v>
      </c>
      <c r="D26" s="60" t="s">
        <v>72</v>
      </c>
      <c r="E26" s="81" t="s">
        <v>117</v>
      </c>
      <c r="F26" s="81"/>
      <c r="G26" s="59">
        <v>51300</v>
      </c>
      <c r="H26" s="61" t="s">
        <v>72</v>
      </c>
    </row>
    <row r="27" spans="1:11" ht="12.75">
      <c r="A27" s="82"/>
      <c r="B27" s="78"/>
      <c r="C27" s="59">
        <v>0</v>
      </c>
      <c r="D27" s="4"/>
      <c r="E27" s="81" t="s">
        <v>69</v>
      </c>
      <c r="F27" s="81"/>
      <c r="G27" s="59">
        <v>136800</v>
      </c>
      <c r="H27" s="56"/>
      <c r="K27" s="62"/>
    </row>
    <row r="28" spans="1:8" ht="12.75">
      <c r="A28" s="82"/>
      <c r="B28" s="78"/>
      <c r="C28" s="59">
        <v>0</v>
      </c>
      <c r="D28" s="4"/>
      <c r="E28" s="81" t="s">
        <v>118</v>
      </c>
      <c r="F28" s="81"/>
      <c r="G28" s="59">
        <v>0</v>
      </c>
      <c r="H28" s="56"/>
    </row>
    <row r="29" spans="1:8" ht="12.75">
      <c r="A29" s="82"/>
      <c r="B29" s="78"/>
      <c r="C29" s="59">
        <v>0</v>
      </c>
      <c r="D29" s="4"/>
      <c r="E29" s="81" t="s">
        <v>71</v>
      </c>
      <c r="F29" s="81"/>
      <c r="G29" s="59">
        <v>0</v>
      </c>
      <c r="H29" s="56"/>
    </row>
    <row r="30" spans="1:8" ht="12.75">
      <c r="A30" s="82"/>
      <c r="B30" s="78"/>
      <c r="C30" s="59">
        <v>0</v>
      </c>
      <c r="D30" s="4"/>
      <c r="E30" s="78" t="s">
        <v>141</v>
      </c>
      <c r="F30" s="78"/>
      <c r="G30" s="59">
        <v>0</v>
      </c>
      <c r="H30" s="56"/>
    </row>
    <row r="31" spans="1:8" ht="12.75">
      <c r="A31" s="82"/>
      <c r="B31" s="78"/>
      <c r="C31" s="59">
        <v>0</v>
      </c>
      <c r="D31" s="4"/>
      <c r="E31" s="78"/>
      <c r="F31" s="78"/>
      <c r="G31" s="59">
        <v>0</v>
      </c>
      <c r="H31" s="56"/>
    </row>
    <row r="32" spans="1:8" ht="12.75">
      <c r="A32" s="82" t="s">
        <v>79</v>
      </c>
      <c r="B32" s="78"/>
      <c r="C32" s="63">
        <v>0</v>
      </c>
      <c r="D32" s="55"/>
      <c r="E32" s="78" t="s">
        <v>78</v>
      </c>
      <c r="F32" s="78"/>
      <c r="G32" s="63">
        <v>14300</v>
      </c>
      <c r="H32" s="56"/>
    </row>
    <row r="33" spans="1:8" ht="12.75">
      <c r="A33" s="49" t="s">
        <v>68</v>
      </c>
      <c r="B33" s="4"/>
      <c r="C33" s="19">
        <f>SUM(C25:C32)</f>
        <v>621878</v>
      </c>
      <c r="D33" s="4"/>
      <c r="E33" s="4" t="s">
        <v>68</v>
      </c>
      <c r="F33" s="4"/>
      <c r="G33" s="27">
        <f>SUM(G25:G32)</f>
        <v>577496</v>
      </c>
      <c r="H33" s="54"/>
    </row>
    <row r="34" spans="1:8" ht="12.75">
      <c r="A34" s="57" t="s">
        <v>116</v>
      </c>
      <c r="B34" s="3"/>
      <c r="C34" s="3"/>
      <c r="D34" s="3"/>
      <c r="E34" s="3"/>
      <c r="F34" s="3"/>
      <c r="G34" s="64">
        <f>C33-G33</f>
        <v>44382</v>
      </c>
      <c r="H34" s="58"/>
    </row>
    <row r="35" ht="12.75">
      <c r="G35" s="6"/>
    </row>
    <row r="36" spans="1:8" ht="12.75">
      <c r="A36" s="69" t="s">
        <v>128</v>
      </c>
      <c r="B36" s="83"/>
      <c r="C36" s="83"/>
      <c r="D36" s="83"/>
      <c r="E36" s="83"/>
      <c r="F36" s="65" t="s">
        <v>121</v>
      </c>
      <c r="G36" s="84"/>
      <c r="H36" s="84"/>
    </row>
    <row r="37" spans="3:6" ht="12.75">
      <c r="C37" s="66"/>
      <c r="D37" s="66"/>
      <c r="E37" s="66"/>
      <c r="F37" s="66"/>
    </row>
    <row r="38" spans="1:12" ht="12.75">
      <c r="A38" t="s">
        <v>30</v>
      </c>
      <c r="B38" s="85" t="s">
        <v>122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2:12" ht="12.7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1" ht="12.75">
      <c r="A41" t="s">
        <v>119</v>
      </c>
    </row>
    <row r="42" spans="1:12" ht="12.75">
      <c r="A42" s="24" t="s">
        <v>81</v>
      </c>
      <c r="B42" s="25" t="s">
        <v>82</v>
      </c>
      <c r="C42" s="25" t="s">
        <v>83</v>
      </c>
      <c r="D42" s="25" t="s">
        <v>84</v>
      </c>
      <c r="E42" s="25" t="s">
        <v>85</v>
      </c>
      <c r="F42" s="25" t="s">
        <v>86</v>
      </c>
      <c r="G42" s="25" t="s">
        <v>87</v>
      </c>
      <c r="H42" s="25" t="s">
        <v>88</v>
      </c>
      <c r="I42" s="25" t="s">
        <v>89</v>
      </c>
      <c r="J42" s="25" t="s">
        <v>90</v>
      </c>
      <c r="K42" s="25" t="s">
        <v>91</v>
      </c>
      <c r="L42" s="26" t="s">
        <v>92</v>
      </c>
    </row>
    <row r="43" spans="1:12" ht="12.75">
      <c r="A43" s="49" t="s">
        <v>51</v>
      </c>
      <c r="B43" s="27">
        <f>$E3*HRSW!$B7</f>
        <v>20916</v>
      </c>
      <c r="C43" s="27">
        <f>$E3*HRSW!$B8</f>
        <v>30960</v>
      </c>
      <c r="D43" s="27">
        <f>$E3*HRSW!$B9</f>
        <v>10800</v>
      </c>
      <c r="E43" s="27">
        <f>$E3*HRSW!$B10</f>
        <v>0</v>
      </c>
      <c r="F43" s="27">
        <f>$E3*HRSW!$B11</f>
        <v>62880</v>
      </c>
      <c r="G43" s="27">
        <f>$E3*HRSW!$B12</f>
        <v>8400</v>
      </c>
      <c r="H43" s="27">
        <f>$E3*HRSW!$B13</f>
        <v>15047.999999999998</v>
      </c>
      <c r="I43" s="27">
        <f>$E3*HRSW!$B14</f>
        <v>21744</v>
      </c>
      <c r="J43" s="27">
        <f>$E3*HRSW!$B15</f>
        <v>0</v>
      </c>
      <c r="K43" s="27">
        <f>$E3*HRSW!$B16</f>
        <v>9600</v>
      </c>
      <c r="L43" s="28">
        <f>$E3*HRSW!$B17</f>
        <v>4871.999999999999</v>
      </c>
    </row>
    <row r="44" spans="1:12" ht="12.75">
      <c r="A44" s="49" t="s">
        <v>52</v>
      </c>
      <c r="B44" s="19">
        <f>$E4*Durum!$B7</f>
        <v>0</v>
      </c>
      <c r="C44" s="19">
        <f>$E4*Durum!$B8</f>
        <v>0</v>
      </c>
      <c r="D44" s="19">
        <f>$E4*Durum!$B9</f>
        <v>0</v>
      </c>
      <c r="E44" s="19">
        <f>$E4*Durum!$B10</f>
        <v>0</v>
      </c>
      <c r="F44" s="19">
        <f>$E4*Durum!$B11</f>
        <v>0</v>
      </c>
      <c r="G44" s="19">
        <f>$E4*Durum!$B12</f>
        <v>0</v>
      </c>
      <c r="H44" s="19">
        <f>$E4*Durum!$B13</f>
        <v>0</v>
      </c>
      <c r="I44" s="19">
        <f>$E4*Durum!$B14</f>
        <v>0</v>
      </c>
      <c r="J44" s="19">
        <f>$E4*Durum!$B15</f>
        <v>0</v>
      </c>
      <c r="K44" s="19">
        <f>$E4*Durum!$B16</f>
        <v>0</v>
      </c>
      <c r="L44" s="29">
        <f>$E4*Durum!$B17</f>
        <v>0</v>
      </c>
    </row>
    <row r="45" spans="1:12" ht="12.75">
      <c r="A45" s="49" t="s">
        <v>53</v>
      </c>
      <c r="B45" s="19">
        <f>$E5*Barley!$B7</f>
        <v>0</v>
      </c>
      <c r="C45" s="19">
        <f>$E5*Barley!$B8</f>
        <v>0</v>
      </c>
      <c r="D45" s="19">
        <f>$E5*Barley!$B9</f>
        <v>0</v>
      </c>
      <c r="E45" s="19">
        <f>$E5*Barley!$B10</f>
        <v>0</v>
      </c>
      <c r="F45" s="19">
        <f>$E5*Barley!$B11</f>
        <v>0</v>
      </c>
      <c r="G45" s="19">
        <f>$E5*Barley!$B12</f>
        <v>0</v>
      </c>
      <c r="H45" s="19">
        <f>$E5*Barley!$B13</f>
        <v>0</v>
      </c>
      <c r="I45" s="19">
        <f>$E5*Barley!$B14</f>
        <v>0</v>
      </c>
      <c r="J45" s="19">
        <f>$E5*Barley!$B15</f>
        <v>0</v>
      </c>
      <c r="K45" s="19">
        <f>$E5*Barley!$B16</f>
        <v>0</v>
      </c>
      <c r="L45" s="29">
        <f>$E5*Barley!$B17</f>
        <v>0</v>
      </c>
    </row>
    <row r="46" spans="1:12" ht="12.75">
      <c r="A46" s="49" t="s">
        <v>26</v>
      </c>
      <c r="B46" s="19">
        <f>$E6*Corn!$B7</f>
        <v>0</v>
      </c>
      <c r="C46" s="19">
        <f>$E6*Corn!$B8</f>
        <v>0</v>
      </c>
      <c r="D46" s="19">
        <f>$E6*Corn!$B9</f>
        <v>0</v>
      </c>
      <c r="E46" s="19">
        <f>$E6*Corn!$B10</f>
        <v>0</v>
      </c>
      <c r="F46" s="19">
        <f>$E6*Corn!$B11</f>
        <v>0</v>
      </c>
      <c r="G46" s="19">
        <f>$E6*Corn!$B12</f>
        <v>0</v>
      </c>
      <c r="H46" s="19">
        <f>$E6*Corn!$B13</f>
        <v>0</v>
      </c>
      <c r="I46" s="19">
        <f>$E6*Corn!$B14</f>
        <v>0</v>
      </c>
      <c r="J46" s="19">
        <f>$E6*Corn!$B15</f>
        <v>0</v>
      </c>
      <c r="K46" s="19">
        <f>$E6*Corn!$B16</f>
        <v>0</v>
      </c>
      <c r="L46" s="29">
        <f>$E6*Corn!$B17</f>
        <v>0</v>
      </c>
    </row>
    <row r="47" spans="1:12" ht="12.75">
      <c r="A47" s="49" t="s">
        <v>25</v>
      </c>
      <c r="B47" s="19">
        <f>$E7*Soyb!$B7</f>
        <v>65800</v>
      </c>
      <c r="C47" s="19">
        <f>$E7*Soyb!$B8</f>
        <v>26000</v>
      </c>
      <c r="D47" s="19">
        <f>$E7*Soyb!$B9</f>
        <v>0</v>
      </c>
      <c r="E47" s="19">
        <f>$E7*Soyb!$B10</f>
        <v>4000</v>
      </c>
      <c r="F47" s="19">
        <f>$E7*Soyb!$B11</f>
        <v>4050</v>
      </c>
      <c r="G47" s="19">
        <f>$E7*Soyb!$B12</f>
        <v>8000</v>
      </c>
      <c r="H47" s="19">
        <f>$E7*Soyb!$B13</f>
        <v>11680</v>
      </c>
      <c r="I47" s="19">
        <f>$E7*Soyb!$B14</f>
        <v>17490</v>
      </c>
      <c r="J47" s="19">
        <f>$E7*Soyb!$B15</f>
        <v>0</v>
      </c>
      <c r="K47" s="19">
        <f>$E7*Soyb!$B16</f>
        <v>5000</v>
      </c>
      <c r="L47" s="29">
        <f>$E7*Soyb!$B17</f>
        <v>3830</v>
      </c>
    </row>
    <row r="48" spans="1:12" ht="12.75">
      <c r="A48" s="49" t="s">
        <v>80</v>
      </c>
      <c r="B48" s="19">
        <f>$E8*Drybean!$B7</f>
        <v>0</v>
      </c>
      <c r="C48" s="19">
        <f>$E8*Drybean!$B8</f>
        <v>0</v>
      </c>
      <c r="D48" s="19">
        <f>$E8*Drybean!$B9</f>
        <v>0</v>
      </c>
      <c r="E48" s="19">
        <f>$E8*Drybean!$B10</f>
        <v>0</v>
      </c>
      <c r="F48" s="19">
        <f>$E8*Drybean!$B11</f>
        <v>0</v>
      </c>
      <c r="G48" s="19">
        <f>$E8*Drybean!$B12</f>
        <v>0</v>
      </c>
      <c r="H48" s="19">
        <f>$E8*Drybean!$B13</f>
        <v>0</v>
      </c>
      <c r="I48" s="19">
        <f>$E8*Drybean!$B14</f>
        <v>0</v>
      </c>
      <c r="J48" s="19">
        <f>$E8*Drybean!$B15</f>
        <v>0</v>
      </c>
      <c r="K48" s="19">
        <f>$E8*Drybean!$B16</f>
        <v>0</v>
      </c>
      <c r="L48" s="29">
        <f>$E8*Drybean!$B17</f>
        <v>0</v>
      </c>
    </row>
    <row r="49" spans="1:12" ht="12.75">
      <c r="A49" s="49" t="s">
        <v>54</v>
      </c>
      <c r="B49" s="19">
        <f>$E9*Oil_SF!$B7</f>
        <v>0</v>
      </c>
      <c r="C49" s="19">
        <f>$E9*Oil_SF!$B8</f>
        <v>0</v>
      </c>
      <c r="D49" s="19">
        <f>$E9*Oil_SF!$B9</f>
        <v>0</v>
      </c>
      <c r="E49" s="19">
        <f>$E9*Oil_SF!$B10</f>
        <v>0</v>
      </c>
      <c r="F49" s="19">
        <f>$E9*Oil_SF!$B11</f>
        <v>0</v>
      </c>
      <c r="G49" s="19">
        <f>$E9*Oil_SF!$B12</f>
        <v>0</v>
      </c>
      <c r="H49" s="19">
        <f>$E9*Oil_SF!$B13</f>
        <v>0</v>
      </c>
      <c r="I49" s="19">
        <f>$E9*Oil_SF!$B14</f>
        <v>0</v>
      </c>
      <c r="J49" s="19">
        <f>$E9*Oil_SF!$B15</f>
        <v>0</v>
      </c>
      <c r="K49" s="19">
        <f>$E9*Oil_SF!$B16</f>
        <v>0</v>
      </c>
      <c r="L49" s="29">
        <f>$E9*Oil_SF!$B17</f>
        <v>0</v>
      </c>
    </row>
    <row r="50" spans="1:12" ht="12.75">
      <c r="A50" s="49" t="s">
        <v>55</v>
      </c>
      <c r="B50" s="19">
        <f>$E10*Conf_SF!$B7</f>
        <v>9900</v>
      </c>
      <c r="C50" s="19">
        <f>$E10*Conf_SF!$B8</f>
        <v>7240.000000000001</v>
      </c>
      <c r="D50" s="19">
        <f>$E10*Conf_SF!$B9</f>
        <v>0</v>
      </c>
      <c r="E50" s="19">
        <f>$E10*Conf_SF!$B10</f>
        <v>2000</v>
      </c>
      <c r="F50" s="19">
        <f>$E10*Conf_SF!$B11</f>
        <v>7286</v>
      </c>
      <c r="G50" s="19">
        <f>$E10*Conf_SF!$B12</f>
        <v>4200</v>
      </c>
      <c r="H50" s="19">
        <f>$E10*Conf_SF!$B13</f>
        <v>2736</v>
      </c>
      <c r="I50" s="19">
        <f>$E10*Conf_SF!$B14</f>
        <v>3656</v>
      </c>
      <c r="J50" s="19">
        <f>$E10*Conf_SF!$B15</f>
        <v>1050</v>
      </c>
      <c r="K50" s="19">
        <f>$E10*Conf_SF!$B16</f>
        <v>4800</v>
      </c>
      <c r="L50" s="29">
        <f>$E10*Conf_SF!$B17</f>
        <v>1158</v>
      </c>
    </row>
    <row r="51" spans="1:12" ht="12.75">
      <c r="A51" s="49" t="s">
        <v>56</v>
      </c>
      <c r="B51" s="19">
        <f>$E11*Canola!$B7</f>
        <v>0</v>
      </c>
      <c r="C51" s="19">
        <f>$E11*Canola!$B8</f>
        <v>0</v>
      </c>
      <c r="D51" s="19">
        <f>$E11*Canola!$B9</f>
        <v>0</v>
      </c>
      <c r="E51" s="19">
        <f>$E11*Canola!$B10</f>
        <v>0</v>
      </c>
      <c r="F51" s="19">
        <f>$E11*Canola!$B11</f>
        <v>0</v>
      </c>
      <c r="G51" s="19">
        <f>$E11*Canola!$B12</f>
        <v>0</v>
      </c>
      <c r="H51" s="19">
        <f>$E11*Canola!$B13</f>
        <v>0</v>
      </c>
      <c r="I51" s="19">
        <f>$E11*Canola!$B14</f>
        <v>0</v>
      </c>
      <c r="J51" s="19">
        <f>$E11*Canola!$B15</f>
        <v>0</v>
      </c>
      <c r="K51" s="19">
        <f>$E11*Canola!$B16</f>
        <v>0</v>
      </c>
      <c r="L51" s="29">
        <f>$E11*Canola!$B17</f>
        <v>0</v>
      </c>
    </row>
    <row r="52" spans="1:12" ht="12.75">
      <c r="A52" s="49" t="s">
        <v>57</v>
      </c>
      <c r="B52" s="19">
        <f>$E12*Flax!$B7</f>
        <v>0</v>
      </c>
      <c r="C52" s="19">
        <f>$E12*Flax!$B8</f>
        <v>0</v>
      </c>
      <c r="D52" s="19">
        <f>$E12*Flax!$B9</f>
        <v>0</v>
      </c>
      <c r="E52" s="19">
        <f>$E12*Flax!$B10</f>
        <v>0</v>
      </c>
      <c r="F52" s="19">
        <f>$E12*Flax!$B11</f>
        <v>0</v>
      </c>
      <c r="G52" s="19">
        <f>$E12*Flax!$B12</f>
        <v>0</v>
      </c>
      <c r="H52" s="19">
        <f>$E12*Flax!$B13</f>
        <v>0</v>
      </c>
      <c r="I52" s="19">
        <f>$E12*Flax!$B14</f>
        <v>0</v>
      </c>
      <c r="J52" s="19">
        <f>$E12*Flax!$B15</f>
        <v>0</v>
      </c>
      <c r="K52" s="19">
        <f>$E12*Flax!$B16</f>
        <v>0</v>
      </c>
      <c r="L52" s="29">
        <f>$E12*Flax!$B17</f>
        <v>0</v>
      </c>
    </row>
    <row r="53" spans="1:12" ht="12.75">
      <c r="A53" s="49" t="s">
        <v>60</v>
      </c>
      <c r="B53" s="19">
        <f>$E13*Peas!$B7</f>
        <v>0</v>
      </c>
      <c r="C53" s="19">
        <f>$E13*Peas!$B8</f>
        <v>0</v>
      </c>
      <c r="D53" s="19">
        <f>$E13*Peas!$B9</f>
        <v>0</v>
      </c>
      <c r="E53" s="19">
        <f>$E13*Peas!$B10</f>
        <v>0</v>
      </c>
      <c r="F53" s="19">
        <f>$E13*Peas!$B11</f>
        <v>0</v>
      </c>
      <c r="G53" s="19">
        <f>$E13*Peas!$B12</f>
        <v>0</v>
      </c>
      <c r="H53" s="19">
        <f>$E13*Peas!$B13</f>
        <v>0</v>
      </c>
      <c r="I53" s="19">
        <f>$E13*Peas!$B14</f>
        <v>0</v>
      </c>
      <c r="J53" s="19">
        <f>$E13*Peas!$B15</f>
        <v>0</v>
      </c>
      <c r="K53" s="19">
        <f>$E13*Peas!$B16</f>
        <v>0</v>
      </c>
      <c r="L53" s="29">
        <f>$E13*Peas!$B17</f>
        <v>0</v>
      </c>
    </row>
    <row r="54" spans="1:12" ht="12.75">
      <c r="A54" s="49" t="s">
        <v>61</v>
      </c>
      <c r="B54" s="30">
        <f>$E14*Oats!$B7</f>
        <v>0</v>
      </c>
      <c r="C54" s="19">
        <f>$E14*Oats!$B8</f>
        <v>0</v>
      </c>
      <c r="D54" s="19">
        <f>$E14*Oats!$B9</f>
        <v>0</v>
      </c>
      <c r="E54" s="19">
        <f>$E14*Oats!$B10</f>
        <v>0</v>
      </c>
      <c r="F54" s="19">
        <f>$E14*Oats!$B11</f>
        <v>0</v>
      </c>
      <c r="G54" s="19">
        <f>$E14*Oats!$B12</f>
        <v>0</v>
      </c>
      <c r="H54" s="19">
        <f>$E14*Oats!$B13</f>
        <v>0</v>
      </c>
      <c r="I54" s="19">
        <f>$E14*Oats!$B14</f>
        <v>0</v>
      </c>
      <c r="J54" s="19">
        <f>$E14*Oats!$B15</f>
        <v>0</v>
      </c>
      <c r="K54" s="19">
        <f>$E14*Oats!$B16</f>
        <v>0</v>
      </c>
      <c r="L54" s="29">
        <f>$E14*Oats!$B17</f>
        <v>0</v>
      </c>
    </row>
    <row r="55" spans="1:12" ht="12.75">
      <c r="A55" s="74" t="s">
        <v>144</v>
      </c>
      <c r="B55" s="30">
        <f>$E15*Lentils!$B7</f>
        <v>0</v>
      </c>
      <c r="C55" s="19">
        <f>$E15*Lentils!$B8</f>
        <v>0</v>
      </c>
      <c r="D55" s="19">
        <f>$E15*Lentils!$B9</f>
        <v>0</v>
      </c>
      <c r="E55" s="19">
        <f>$E15*Lentils!$B10</f>
        <v>0</v>
      </c>
      <c r="F55" s="19">
        <f>$E15*Lentils!$B11</f>
        <v>0</v>
      </c>
      <c r="G55" s="19">
        <f>$E15*Lentils!$B12</f>
        <v>0</v>
      </c>
      <c r="H55" s="19">
        <f>$E15*Lentils!$B13</f>
        <v>0</v>
      </c>
      <c r="I55" s="19">
        <f>$E15*Lentils!$B14</f>
        <v>0</v>
      </c>
      <c r="J55" s="19">
        <f>$E15*Lentils!$B15</f>
        <v>0</v>
      </c>
      <c r="K55" s="19">
        <f>$E15*Lentils!$B16</f>
        <v>0</v>
      </c>
      <c r="L55" s="29">
        <f>$E15*Lentils!$B17</f>
        <v>0</v>
      </c>
    </row>
    <row r="56" spans="1:12" ht="12.75">
      <c r="A56" s="49" t="s">
        <v>58</v>
      </c>
      <c r="B56" s="30">
        <f>$E16*Mustard!$B7</f>
        <v>0</v>
      </c>
      <c r="C56" s="30">
        <f>$E16*Mustard!$B8</f>
        <v>0</v>
      </c>
      <c r="D56" s="30">
        <f>$E16*Mustard!$B9</f>
        <v>0</v>
      </c>
      <c r="E56" s="30">
        <f>$E16*Mustard!$B10</f>
        <v>0</v>
      </c>
      <c r="F56" s="30">
        <f>$E16*Mustard!$B11</f>
        <v>0</v>
      </c>
      <c r="G56" s="30">
        <f>$E16*Mustard!$B12</f>
        <v>0</v>
      </c>
      <c r="H56" s="30">
        <f>$E16*Mustard!$B13</f>
        <v>0</v>
      </c>
      <c r="I56" s="30">
        <f>$E16*Mustard!$B14</f>
        <v>0</v>
      </c>
      <c r="J56" s="30">
        <f>$E16*Mustard!$B15</f>
        <v>0</v>
      </c>
      <c r="K56" s="30">
        <f>$E16*Mustard!$B16</f>
        <v>0</v>
      </c>
      <c r="L56" s="31">
        <f>$E16*Mustard!$B17</f>
        <v>0</v>
      </c>
    </row>
    <row r="57" spans="1:12" ht="12.75">
      <c r="A57" s="49" t="s">
        <v>59</v>
      </c>
      <c r="B57" s="30">
        <f>$E17*Buckwht!$B7</f>
        <v>0</v>
      </c>
      <c r="C57" s="30">
        <f>$E17*Buckwht!$B8</f>
        <v>0</v>
      </c>
      <c r="D57" s="30">
        <f>$E17*Buckwht!$B9</f>
        <v>0</v>
      </c>
      <c r="E57" s="30">
        <f>$E17*Buckwht!$B10</f>
        <v>0</v>
      </c>
      <c r="F57" s="30">
        <f>$E17*Buckwht!$B11</f>
        <v>0</v>
      </c>
      <c r="G57" s="30">
        <f>$E17*Buckwht!$B12</f>
        <v>0</v>
      </c>
      <c r="H57" s="30">
        <f>$E17*Buckwht!$B13</f>
        <v>0</v>
      </c>
      <c r="I57" s="30">
        <f>$E17*Buckwht!$B14</f>
        <v>0</v>
      </c>
      <c r="J57" s="30">
        <f>$E17*Buckwht!$B15</f>
        <v>0</v>
      </c>
      <c r="K57" s="30">
        <f>$E17*Buckwht!$B16</f>
        <v>0</v>
      </c>
      <c r="L57" s="31">
        <f>$E17*Buckwht!$B17</f>
        <v>0</v>
      </c>
    </row>
    <row r="58" spans="1:12" ht="12.75">
      <c r="A58" s="49" t="s">
        <v>62</v>
      </c>
      <c r="B58" s="30">
        <f>$E18*Millet!$B7</f>
        <v>0</v>
      </c>
      <c r="C58" s="30">
        <f>$E18*Millet!$B8</f>
        <v>0</v>
      </c>
      <c r="D58" s="30">
        <f>$E18*Millet!$B9</f>
        <v>0</v>
      </c>
      <c r="E58" s="30">
        <f>$E18*Millet!$B10</f>
        <v>0</v>
      </c>
      <c r="F58" s="30">
        <f>$E18*Millet!$B11</f>
        <v>0</v>
      </c>
      <c r="G58" s="30">
        <f>$E18*Millet!$B12</f>
        <v>0</v>
      </c>
      <c r="H58" s="30">
        <f>$E18*Millet!$B13</f>
        <v>0</v>
      </c>
      <c r="I58" s="30">
        <f>$E18*Millet!$B14</f>
        <v>0</v>
      </c>
      <c r="J58" s="30">
        <f>$E18*Millet!$B15</f>
        <v>0</v>
      </c>
      <c r="K58" s="30">
        <f>$E18*Millet!$B16</f>
        <v>0</v>
      </c>
      <c r="L58" s="31">
        <f>$E18*Millet!$B17</f>
        <v>0</v>
      </c>
    </row>
    <row r="59" spans="1:12" ht="12.75">
      <c r="A59" s="49" t="s">
        <v>63</v>
      </c>
      <c r="B59" s="30">
        <f>$E19*'Wint.Wht'!$B7</f>
        <v>0</v>
      </c>
      <c r="C59" s="30">
        <f>$E19*'Wint.Wht'!$B8</f>
        <v>0</v>
      </c>
      <c r="D59" s="30">
        <f>$E19*'Wint.Wht'!$B9</f>
        <v>0</v>
      </c>
      <c r="E59" s="30">
        <f>$E19*'Wint.Wht'!$B10</f>
        <v>0</v>
      </c>
      <c r="F59" s="30">
        <f>$E19*'Wint.Wht'!$B11</f>
        <v>0</v>
      </c>
      <c r="G59" s="30">
        <f>$E19*'Wint.Wht'!$B12</f>
        <v>0</v>
      </c>
      <c r="H59" s="30">
        <f>$E19*'Wint.Wht'!$B13</f>
        <v>0</v>
      </c>
      <c r="I59" s="30">
        <f>$E19*'Wint.Wht'!$B14</f>
        <v>0</v>
      </c>
      <c r="J59" s="30">
        <f>$E19*'Wint.Wht'!$B15</f>
        <v>0</v>
      </c>
      <c r="K59" s="30">
        <f>$E19*'Wint.Wht'!$B16</f>
        <v>0</v>
      </c>
      <c r="L59" s="31">
        <f>$E19*'Wint.Wht'!$B17</f>
        <v>0</v>
      </c>
    </row>
    <row r="60" spans="1:12" ht="12.75">
      <c r="A60" s="49" t="s">
        <v>64</v>
      </c>
      <c r="B60" s="30">
        <f>$E20*Rye!$B7</f>
        <v>0</v>
      </c>
      <c r="C60" s="30">
        <f>$E20*Rye!$B8</f>
        <v>0</v>
      </c>
      <c r="D60" s="30">
        <f>$E20*Rye!$B9</f>
        <v>0</v>
      </c>
      <c r="E60" s="30">
        <f>$E20*Rye!$B10</f>
        <v>0</v>
      </c>
      <c r="F60" s="30">
        <f>$E20*Rye!$B11</f>
        <v>0</v>
      </c>
      <c r="G60" s="30">
        <f>$E20*Rye!$B12</f>
        <v>0</v>
      </c>
      <c r="H60" s="30">
        <f>$E20*Rye!$B13</f>
        <v>0</v>
      </c>
      <c r="I60" s="30">
        <f>$E20*Rye!$B14</f>
        <v>0</v>
      </c>
      <c r="J60" s="30">
        <f>$E20*Rye!$B15</f>
        <v>0</v>
      </c>
      <c r="K60" s="30">
        <f>$E20*Rye!$B16</f>
        <v>0</v>
      </c>
      <c r="L60" s="31">
        <f>$E20*Rye!$B17</f>
        <v>0</v>
      </c>
    </row>
    <row r="61" spans="1:12" ht="12.75">
      <c r="A61" s="32" t="s">
        <v>77</v>
      </c>
      <c r="B61" s="20">
        <f aca="true" t="shared" si="4" ref="B61:L61">SUM(B43:B60)</f>
        <v>96616</v>
      </c>
      <c r="C61" s="20">
        <f t="shared" si="4"/>
        <v>64200</v>
      </c>
      <c r="D61" s="20">
        <f t="shared" si="4"/>
        <v>10800</v>
      </c>
      <c r="E61" s="20">
        <f t="shared" si="4"/>
        <v>6000</v>
      </c>
      <c r="F61" s="20">
        <f t="shared" si="4"/>
        <v>74216</v>
      </c>
      <c r="G61" s="20">
        <f t="shared" si="4"/>
        <v>20600</v>
      </c>
      <c r="H61" s="20">
        <f t="shared" si="4"/>
        <v>29464</v>
      </c>
      <c r="I61" s="20">
        <f t="shared" si="4"/>
        <v>42890</v>
      </c>
      <c r="J61" s="20">
        <f t="shared" si="4"/>
        <v>1050</v>
      </c>
      <c r="K61" s="20">
        <f t="shared" si="4"/>
        <v>19400</v>
      </c>
      <c r="L61" s="33">
        <f t="shared" si="4"/>
        <v>9860</v>
      </c>
    </row>
    <row r="62" spans="1:12" ht="12.75">
      <c r="A62" s="32" t="s">
        <v>93</v>
      </c>
      <c r="B62" s="20"/>
      <c r="C62" s="33"/>
      <c r="D62" s="34">
        <f>SUM(B61:L61)</f>
        <v>375096</v>
      </c>
      <c r="E62" s="21"/>
      <c r="F62" s="21"/>
      <c r="G62" s="21"/>
      <c r="H62" s="21"/>
      <c r="I62" s="21"/>
      <c r="J62" s="21"/>
      <c r="K62" s="21"/>
      <c r="L62" s="21"/>
    </row>
  </sheetData>
  <sheetProtection/>
  <mergeCells count="19">
    <mergeCell ref="B36:E36"/>
    <mergeCell ref="G36:H36"/>
    <mergeCell ref="B38:L38"/>
    <mergeCell ref="B39:L39"/>
    <mergeCell ref="E29:F29"/>
    <mergeCell ref="A30:B30"/>
    <mergeCell ref="E30:F30"/>
    <mergeCell ref="A31:B31"/>
    <mergeCell ref="E31:F31"/>
    <mergeCell ref="A32:B32"/>
    <mergeCell ref="E32:F32"/>
    <mergeCell ref="C23:E23"/>
    <mergeCell ref="A26:B26"/>
    <mergeCell ref="E26:F26"/>
    <mergeCell ref="A27:B27"/>
    <mergeCell ref="E27:F27"/>
    <mergeCell ref="A28:B28"/>
    <mergeCell ref="E28:F28"/>
    <mergeCell ref="A29:B29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2" t="s">
        <v>30</v>
      </c>
    </row>
    <row r="2" spans="1:3" ht="12.75">
      <c r="A2" t="s">
        <v>29</v>
      </c>
      <c r="B2" s="9">
        <v>43</v>
      </c>
      <c r="C2" s="70"/>
    </row>
    <row r="3" spans="1:3" ht="12.75">
      <c r="A3" t="s">
        <v>129</v>
      </c>
      <c r="B3" s="12">
        <v>4.49</v>
      </c>
      <c r="C3" s="70"/>
    </row>
    <row r="4" spans="1:3" ht="12.75">
      <c r="A4" t="s">
        <v>28</v>
      </c>
      <c r="B4" s="2">
        <f>B2*B3</f>
        <v>193.07000000000002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9.6</v>
      </c>
      <c r="C7" s="70"/>
    </row>
    <row r="8" spans="1:3" ht="12.75">
      <c r="A8" s="1" t="s">
        <v>9</v>
      </c>
      <c r="B8" s="11">
        <v>6.5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46.93</v>
      </c>
      <c r="C11" s="70"/>
    </row>
    <row r="12" spans="1:3" ht="12.75">
      <c r="A12" s="1" t="s">
        <v>11</v>
      </c>
      <c r="B12" s="11">
        <v>13</v>
      </c>
      <c r="C12" s="70"/>
    </row>
    <row r="13" spans="1:3" ht="12.75">
      <c r="A13" s="1" t="s">
        <v>13</v>
      </c>
      <c r="B13" s="11">
        <v>11.51</v>
      </c>
      <c r="C13" s="70"/>
    </row>
    <row r="14" spans="1:3" ht="12.75">
      <c r="A14" s="1" t="s">
        <v>14</v>
      </c>
      <c r="B14" s="11">
        <v>16.3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3.02</v>
      </c>
      <c r="C17" s="70"/>
    </row>
    <row r="18" spans="1:3" ht="12.75">
      <c r="A18" t="s">
        <v>2</v>
      </c>
      <c r="B18" s="2">
        <f>SUM(B7:B17)</f>
        <v>114.86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7.74</v>
      </c>
      <c r="C21" s="70"/>
    </row>
    <row r="22" spans="1:3" ht="12.75">
      <c r="A22" s="1" t="s">
        <v>19</v>
      </c>
      <c r="B22" s="7">
        <v>19.4</v>
      </c>
      <c r="C22" s="70"/>
    </row>
    <row r="23" spans="1:3" ht="12.75">
      <c r="A23" s="1" t="s">
        <v>20</v>
      </c>
      <c r="B23" s="7">
        <v>10.98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95.12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209.98000000000002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-16.909999999999997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2.6711627906976743</v>
      </c>
      <c r="C32" s="70"/>
    </row>
    <row r="33" spans="1:3" ht="12.75">
      <c r="A33" t="s">
        <v>23</v>
      </c>
      <c r="B33" s="2">
        <f>B25/B2</f>
        <v>2.212093023255814</v>
      </c>
      <c r="C33" s="70"/>
    </row>
    <row r="34" spans="1:3" ht="12.75">
      <c r="A34" t="s">
        <v>27</v>
      </c>
      <c r="B34" s="2">
        <f>B27/B2</f>
        <v>4.883255813953489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1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129</v>
      </c>
      <c r="B3" s="12">
        <v>5.02</v>
      </c>
      <c r="C3" s="70"/>
    </row>
    <row r="4" spans="1:3" ht="12.75">
      <c r="A4" t="s">
        <v>28</v>
      </c>
      <c r="B4" s="2">
        <f>B2*B3</f>
        <v>235.93999999999997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17.43</v>
      </c>
      <c r="C7" s="70"/>
    </row>
    <row r="8" spans="1:3" ht="12.75">
      <c r="A8" s="1" t="s">
        <v>9</v>
      </c>
      <c r="B8" s="11">
        <v>25.8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52.4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12.54</v>
      </c>
      <c r="C13" s="70"/>
    </row>
    <row r="14" spans="1:3" ht="12.75">
      <c r="A14" s="1" t="s">
        <v>14</v>
      </c>
      <c r="B14" s="11">
        <v>18.12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4.06</v>
      </c>
      <c r="C17" s="70"/>
    </row>
    <row r="18" spans="1:3" ht="12.75">
      <c r="A18" t="s">
        <v>2</v>
      </c>
      <c r="B18" s="2">
        <f>SUM(B7:B17)</f>
        <v>154.35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8.13</v>
      </c>
      <c r="C21" s="70"/>
    </row>
    <row r="22" spans="1:3" ht="12.75">
      <c r="A22" s="1" t="s">
        <v>19</v>
      </c>
      <c r="B22" s="7">
        <v>21</v>
      </c>
      <c r="C22" s="70"/>
    </row>
    <row r="23" spans="1:3" ht="12.75">
      <c r="A23" s="1" t="s">
        <v>20</v>
      </c>
      <c r="B23" s="7">
        <v>12.13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98.26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252.61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-16.670000000000044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3.2840425531914894</v>
      </c>
      <c r="C32" s="70"/>
    </row>
    <row r="33" spans="1:3" ht="12.75">
      <c r="A33" t="s">
        <v>23</v>
      </c>
      <c r="B33" s="2">
        <f>B25/B2</f>
        <v>2.0906382978723403</v>
      </c>
      <c r="C33" s="70"/>
    </row>
    <row r="34" spans="1:3" ht="12.75">
      <c r="A34" t="s">
        <v>27</v>
      </c>
      <c r="B34" s="2">
        <f>B27/B2</f>
        <v>5.37468085106383</v>
      </c>
      <c r="C34" s="7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1" t="s">
        <v>30</v>
      </c>
    </row>
    <row r="2" spans="1:3" ht="12.75">
      <c r="A2" t="s">
        <v>29</v>
      </c>
      <c r="B2" s="9">
        <v>50</v>
      </c>
      <c r="C2" s="70"/>
    </row>
    <row r="3" spans="1:3" ht="12.75">
      <c r="A3" t="s">
        <v>129</v>
      </c>
      <c r="B3" s="12">
        <v>5.52</v>
      </c>
      <c r="C3" s="70" t="s">
        <v>133</v>
      </c>
    </row>
    <row r="4" spans="1:3" ht="12.75">
      <c r="A4" t="s">
        <v>28</v>
      </c>
      <c r="B4" s="2">
        <f>B2*B3</f>
        <v>276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21.15</v>
      </c>
      <c r="C7" s="70"/>
    </row>
    <row r="8" spans="1:3" ht="12.75">
      <c r="A8" s="1" t="s">
        <v>9</v>
      </c>
      <c r="B8" s="11">
        <v>25.8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3" t="s">
        <v>146</v>
      </c>
    </row>
    <row r="11" spans="1:3" ht="12.75">
      <c r="A11" s="1" t="s">
        <v>12</v>
      </c>
      <c r="B11" s="11">
        <v>56.5</v>
      </c>
      <c r="C11" s="70"/>
    </row>
    <row r="12" spans="1:3" ht="12.75">
      <c r="A12" s="1" t="s">
        <v>11</v>
      </c>
      <c r="B12" s="11">
        <v>7.5</v>
      </c>
      <c r="C12" s="70"/>
    </row>
    <row r="13" spans="1:3" ht="12.75">
      <c r="A13" s="1" t="s">
        <v>13</v>
      </c>
      <c r="B13" s="11">
        <v>12.71</v>
      </c>
      <c r="C13" s="70"/>
    </row>
    <row r="14" spans="1:3" ht="12.75">
      <c r="A14" s="1" t="s">
        <v>14</v>
      </c>
      <c r="B14" s="11">
        <v>18.21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4.29</v>
      </c>
      <c r="C17" s="70"/>
    </row>
    <row r="18" spans="1:3" ht="12.75">
      <c r="A18" t="s">
        <v>2</v>
      </c>
      <c r="B18" s="2">
        <f>SUM(B7:B17)</f>
        <v>163.16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8.19</v>
      </c>
      <c r="C21" s="70"/>
    </row>
    <row r="22" spans="1:3" ht="12.75">
      <c r="A22" s="1" t="s">
        <v>19</v>
      </c>
      <c r="B22" s="7">
        <v>21.16</v>
      </c>
      <c r="C22" s="70"/>
    </row>
    <row r="23" spans="1:3" ht="12.75">
      <c r="A23" s="1" t="s">
        <v>20</v>
      </c>
      <c r="B23" s="7">
        <v>12.21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98.56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261.72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14.279999999999973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3.2632</v>
      </c>
      <c r="C32" s="70"/>
    </row>
    <row r="33" spans="1:3" ht="12.75">
      <c r="A33" t="s">
        <v>23</v>
      </c>
      <c r="B33" s="2">
        <f>B25/B2</f>
        <v>1.9712</v>
      </c>
      <c r="C33" s="70"/>
    </row>
    <row r="34" spans="1:3" ht="12.75">
      <c r="A34" t="s">
        <v>27</v>
      </c>
      <c r="B34" s="2">
        <f>B27/B2</f>
        <v>5.234400000000001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2" t="s">
        <v>30</v>
      </c>
    </row>
    <row r="2" spans="1:3" ht="12.75">
      <c r="A2" t="s">
        <v>29</v>
      </c>
      <c r="B2" s="9">
        <v>66</v>
      </c>
      <c r="C2" s="70"/>
    </row>
    <row r="3" spans="1:3" ht="12.75">
      <c r="A3" t="s">
        <v>129</v>
      </c>
      <c r="B3" s="12">
        <v>3.34</v>
      </c>
      <c r="C3" s="73" t="s">
        <v>154</v>
      </c>
    </row>
    <row r="4" spans="1:3" ht="12.75">
      <c r="A4" t="s">
        <v>28</v>
      </c>
      <c r="B4" s="2">
        <f>B2*B3</f>
        <v>220.44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13.2</v>
      </c>
      <c r="C7" s="70"/>
    </row>
    <row r="8" spans="1:3" ht="12.75">
      <c r="A8" s="1" t="s">
        <v>9</v>
      </c>
      <c r="B8" s="11">
        <v>24.3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43.9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13.57</v>
      </c>
      <c r="C13" s="70"/>
    </row>
    <row r="14" spans="1:3" ht="12.75">
      <c r="A14" s="1" t="s">
        <v>14</v>
      </c>
      <c r="B14" s="11">
        <v>18.67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3.69</v>
      </c>
      <c r="C17" s="70"/>
    </row>
    <row r="18" spans="1:3" ht="12.75">
      <c r="A18" t="s">
        <v>2</v>
      </c>
      <c r="B18" s="2">
        <f>SUM(B7:B17)</f>
        <v>140.32999999999998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8.49</v>
      </c>
      <c r="C21" s="70"/>
    </row>
    <row r="22" spans="1:3" ht="12.75">
      <c r="A22" s="1" t="s">
        <v>19</v>
      </c>
      <c r="B22" s="7">
        <v>22.01</v>
      </c>
      <c r="C22" s="70"/>
    </row>
    <row r="23" spans="1:3" ht="12.75">
      <c r="A23" s="1" t="s">
        <v>20</v>
      </c>
      <c r="B23" s="7">
        <v>12.66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100.16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240.48999999999998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-20.049999999999983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2.126212121212121</v>
      </c>
      <c r="C32" s="70"/>
    </row>
    <row r="33" spans="1:3" ht="12.75">
      <c r="A33" t="s">
        <v>23</v>
      </c>
      <c r="B33" s="2">
        <f>B25/B2</f>
        <v>1.5175757575757576</v>
      </c>
      <c r="C33" s="70"/>
    </row>
    <row r="34" spans="1:3" ht="12.75">
      <c r="A34" t="s">
        <v>27</v>
      </c>
      <c r="B34" s="2">
        <f>B27/B2</f>
        <v>3.6437878787878786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2" t="s">
        <v>30</v>
      </c>
    </row>
    <row r="2" spans="1:3" ht="12.75">
      <c r="A2" t="s">
        <v>29</v>
      </c>
      <c r="B2" s="9">
        <v>105</v>
      </c>
      <c r="C2" s="70"/>
    </row>
    <row r="3" spans="1:3" ht="12.75">
      <c r="A3" t="s">
        <v>129</v>
      </c>
      <c r="B3" s="12">
        <v>3.35</v>
      </c>
      <c r="C3" s="70"/>
    </row>
    <row r="4" spans="1:3" ht="12.75">
      <c r="A4" t="s">
        <v>28</v>
      </c>
      <c r="B4" s="2">
        <f>B2*B3</f>
        <v>351.75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78.01</v>
      </c>
      <c r="C7" s="70"/>
    </row>
    <row r="8" spans="1:3" ht="12.75">
      <c r="A8" s="1" t="s">
        <v>9</v>
      </c>
      <c r="B8" s="11">
        <v>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60.8</v>
      </c>
      <c r="C11" s="70"/>
    </row>
    <row r="12" spans="1:3" ht="12.75">
      <c r="A12" s="1" t="s">
        <v>11</v>
      </c>
      <c r="B12" s="11">
        <v>10.5</v>
      </c>
      <c r="C12" s="70"/>
    </row>
    <row r="13" spans="1:3" ht="12.75">
      <c r="A13" s="1" t="s">
        <v>13</v>
      </c>
      <c r="B13" s="11">
        <v>19.28</v>
      </c>
      <c r="C13" s="70"/>
    </row>
    <row r="14" spans="1:3" ht="12.75">
      <c r="A14" s="1" t="s">
        <v>14</v>
      </c>
      <c r="B14" s="11">
        <v>23.38</v>
      </c>
      <c r="C14" s="70"/>
    </row>
    <row r="15" spans="1:3" ht="12.75">
      <c r="A15" s="1" t="s">
        <v>15</v>
      </c>
      <c r="B15" s="11">
        <v>18.9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6.58</v>
      </c>
      <c r="C17" s="70"/>
    </row>
    <row r="18" spans="1:3" ht="12.75">
      <c r="A18" t="s">
        <v>2</v>
      </c>
      <c r="B18" s="2">
        <f>SUM(B7:B17)</f>
        <v>250.45000000000002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10.81</v>
      </c>
      <c r="C21" s="70"/>
    </row>
    <row r="22" spans="1:3" ht="12.75">
      <c r="A22" s="1" t="s">
        <v>19</v>
      </c>
      <c r="B22" s="7">
        <v>35.08</v>
      </c>
      <c r="C22" s="70"/>
    </row>
    <row r="23" spans="1:3" ht="12.75">
      <c r="A23" s="1" t="s">
        <v>20</v>
      </c>
      <c r="B23" s="7">
        <v>19.27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122.16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372.61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-20.860000000000014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2.3852380952380954</v>
      </c>
      <c r="C32" s="70"/>
    </row>
    <row r="33" spans="1:3" ht="12.75">
      <c r="A33" t="s">
        <v>23</v>
      </c>
      <c r="B33" s="2">
        <f>B25/B2</f>
        <v>1.1634285714285715</v>
      </c>
      <c r="C33" s="70"/>
    </row>
    <row r="34" spans="1:3" ht="12.75">
      <c r="A34" t="s">
        <v>27</v>
      </c>
      <c r="B34" s="2">
        <f>B27/B2</f>
        <v>3.5486666666666666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2" t="s">
        <v>30</v>
      </c>
    </row>
    <row r="2" spans="1:3" ht="12.75">
      <c r="A2" t="s">
        <v>29</v>
      </c>
      <c r="B2" s="9">
        <v>31</v>
      </c>
      <c r="C2" s="70"/>
    </row>
    <row r="3" spans="1:3" ht="12.75">
      <c r="A3" t="s">
        <v>129</v>
      </c>
      <c r="B3" s="12">
        <v>8.15</v>
      </c>
      <c r="C3" s="70"/>
    </row>
    <row r="4" spans="1:3" ht="12.75">
      <c r="A4" t="s">
        <v>28</v>
      </c>
      <c r="B4" s="2">
        <f>B2*B3</f>
        <v>252.65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134</v>
      </c>
    </row>
    <row r="8" spans="1:3" ht="12.75">
      <c r="A8" s="1" t="s">
        <v>9</v>
      </c>
      <c r="B8" s="11">
        <v>26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0" t="s">
        <v>123</v>
      </c>
    </row>
    <row r="11" spans="1:3" ht="12.75">
      <c r="A11" s="1" t="s">
        <v>12</v>
      </c>
      <c r="B11" s="11">
        <v>4.05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11.68</v>
      </c>
      <c r="C13" s="70"/>
    </row>
    <row r="14" spans="1:3" ht="12.75">
      <c r="A14" s="1" t="s">
        <v>14</v>
      </c>
      <c r="B14" s="11">
        <v>17.49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3.83</v>
      </c>
      <c r="C17" s="70"/>
    </row>
    <row r="18" spans="1:3" ht="12.75">
      <c r="A18" t="s">
        <v>2</v>
      </c>
      <c r="B18" s="2">
        <f>SUM(B7:B17)</f>
        <v>145.85000000000002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7.88</v>
      </c>
      <c r="C21" s="70"/>
    </row>
    <row r="22" spans="1:3" ht="12.75">
      <c r="A22" s="1" t="s">
        <v>19</v>
      </c>
      <c r="B22" s="7">
        <v>21.1</v>
      </c>
      <c r="C22" s="70"/>
    </row>
    <row r="23" spans="1:3" ht="12.75">
      <c r="A23" s="1" t="s">
        <v>20</v>
      </c>
      <c r="B23" s="7">
        <v>11.86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97.84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243.69000000000003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8.95999999999998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7</v>
      </c>
      <c r="C31" s="70"/>
    </row>
    <row r="32" spans="1:3" ht="12.75">
      <c r="A32" s="1" t="s">
        <v>22</v>
      </c>
      <c r="B32" s="2">
        <f>B18/B2</f>
        <v>4.7048387096774205</v>
      </c>
      <c r="C32" s="70"/>
    </row>
    <row r="33" spans="1:3" ht="12.75">
      <c r="A33" t="s">
        <v>23</v>
      </c>
      <c r="B33" s="2">
        <f>B25/B2</f>
        <v>3.1561290322580646</v>
      </c>
      <c r="C33" s="70"/>
    </row>
    <row r="34" spans="1:3" ht="12.75">
      <c r="A34" t="s">
        <v>27</v>
      </c>
      <c r="B34" s="2">
        <f>B27/B2</f>
        <v>7.860967741935485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2" t="s">
        <v>30</v>
      </c>
    </row>
    <row r="2" spans="1:3" ht="12.75">
      <c r="A2" t="s">
        <v>29</v>
      </c>
      <c r="B2" s="9">
        <v>1610</v>
      </c>
      <c r="C2" s="70"/>
    </row>
    <row r="3" spans="1:3" ht="12.75">
      <c r="A3" t="s">
        <v>129</v>
      </c>
      <c r="B3" s="10">
        <v>0.27</v>
      </c>
      <c r="C3" s="70"/>
    </row>
    <row r="4" spans="1:3" ht="12.75">
      <c r="A4" t="s">
        <v>28</v>
      </c>
      <c r="B4" s="2">
        <f>B2*B3</f>
        <v>434.70000000000005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60.23</v>
      </c>
      <c r="C7" s="70"/>
    </row>
    <row r="8" spans="1:3" ht="12.75">
      <c r="A8" s="1" t="s">
        <v>9</v>
      </c>
      <c r="B8" s="11">
        <v>46.9</v>
      </c>
      <c r="C8" s="70" t="s">
        <v>124</v>
      </c>
    </row>
    <row r="9" spans="1:3" ht="12.75">
      <c r="A9" s="1" t="s">
        <v>24</v>
      </c>
      <c r="B9" s="11">
        <v>20</v>
      </c>
      <c r="C9" s="73" t="s">
        <v>143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31.88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16</v>
      </c>
      <c r="C13" s="70"/>
    </row>
    <row r="14" spans="1:3" ht="12.75">
      <c r="A14" s="1" t="s">
        <v>14</v>
      </c>
      <c r="B14" s="11">
        <v>21.92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</v>
      </c>
      <c r="C16" s="70"/>
    </row>
    <row r="17" spans="1:3" ht="12.75">
      <c r="A17" s="1" t="s">
        <v>17</v>
      </c>
      <c r="B17" s="12">
        <v>5.99</v>
      </c>
      <c r="C17" s="70"/>
    </row>
    <row r="18" spans="1:3" ht="12.75">
      <c r="A18" t="s">
        <v>2</v>
      </c>
      <c r="B18" s="2">
        <f>SUM(B7:B17)</f>
        <v>227.92000000000002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</v>
      </c>
      <c r="C21" s="70"/>
    </row>
    <row r="22" spans="1:3" ht="12.75">
      <c r="A22" s="1" t="s">
        <v>19</v>
      </c>
      <c r="B22" s="7">
        <v>27.29</v>
      </c>
      <c r="C22" s="70"/>
    </row>
    <row r="23" spans="1:3" ht="12.75">
      <c r="A23" s="1" t="s">
        <v>20</v>
      </c>
      <c r="B23" s="7">
        <v>15.74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109.03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336.95000000000005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97.75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0.14156521739130437</v>
      </c>
      <c r="C32" s="70"/>
    </row>
    <row r="33" spans="1:3" ht="12.75">
      <c r="A33" t="s">
        <v>23</v>
      </c>
      <c r="B33" s="13">
        <f>B25/B2</f>
        <v>0.06772049689440994</v>
      </c>
      <c r="C33" s="70"/>
    </row>
    <row r="34" spans="1:3" ht="12.75">
      <c r="A34" t="s">
        <v>27</v>
      </c>
      <c r="B34" s="13">
        <f>B27/B2</f>
        <v>0.20928571428571432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2" t="s">
        <v>30</v>
      </c>
    </row>
    <row r="2" spans="1:3" ht="12.75">
      <c r="A2" t="s">
        <v>29</v>
      </c>
      <c r="B2" s="9">
        <v>1760</v>
      </c>
      <c r="C2" s="70"/>
    </row>
    <row r="3" spans="1:3" ht="12.75">
      <c r="A3" t="s">
        <v>129</v>
      </c>
      <c r="B3" s="10">
        <v>0.176</v>
      </c>
      <c r="C3" s="70"/>
    </row>
    <row r="4" spans="1:3" ht="12.75">
      <c r="A4" t="s">
        <v>28</v>
      </c>
      <c r="B4" s="2">
        <f>B2*B3</f>
        <v>309.76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34.1</v>
      </c>
      <c r="C7" s="73"/>
    </row>
    <row r="8" spans="1:3" ht="12.75">
      <c r="A8" s="1" t="s">
        <v>9</v>
      </c>
      <c r="B8" s="11">
        <v>34</v>
      </c>
      <c r="C8" s="70"/>
    </row>
    <row r="9" spans="1:3" ht="12.75">
      <c r="A9" s="1" t="s">
        <v>24</v>
      </c>
      <c r="B9" s="11">
        <v>0</v>
      </c>
      <c r="C9" s="73" t="s">
        <v>130</v>
      </c>
    </row>
    <row r="10" spans="1:3" ht="12.75">
      <c r="A10" s="1" t="s">
        <v>10</v>
      </c>
      <c r="B10" s="11">
        <v>5</v>
      </c>
      <c r="C10" s="70" t="s">
        <v>125</v>
      </c>
    </row>
    <row r="11" spans="1:3" ht="12.75">
      <c r="A11" s="1" t="s">
        <v>12</v>
      </c>
      <c r="B11" s="11">
        <v>36.7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13.7</v>
      </c>
      <c r="C13" s="70"/>
    </row>
    <row r="14" spans="1:3" ht="12.75">
      <c r="A14" s="1" t="s">
        <v>14</v>
      </c>
      <c r="B14" s="11">
        <v>18.29</v>
      </c>
      <c r="C14" s="70"/>
    </row>
    <row r="15" spans="1:3" ht="12.75">
      <c r="A15" s="1" t="s">
        <v>15</v>
      </c>
      <c r="B15" s="11">
        <v>5.28</v>
      </c>
      <c r="C15" s="70"/>
    </row>
    <row r="16" spans="1:3" ht="12.75">
      <c r="A16" s="1" t="s">
        <v>16</v>
      </c>
      <c r="B16" s="11">
        <v>16</v>
      </c>
      <c r="C16" s="70"/>
    </row>
    <row r="17" spans="1:3" ht="12.75">
      <c r="A17" s="1" t="s">
        <v>17</v>
      </c>
      <c r="B17" s="12">
        <v>4.63</v>
      </c>
      <c r="C17" s="70"/>
    </row>
    <row r="18" spans="1:3" ht="12.75">
      <c r="A18" t="s">
        <v>2</v>
      </c>
      <c r="B18" s="2">
        <f>SUM(B7:B17)</f>
        <v>176.2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8.73</v>
      </c>
      <c r="C21" s="70"/>
    </row>
    <row r="22" spans="1:3" ht="12.75">
      <c r="A22" s="1" t="s">
        <v>19</v>
      </c>
      <c r="B22" s="7">
        <v>23.38</v>
      </c>
      <c r="C22" s="70"/>
    </row>
    <row r="23" spans="1:3" ht="12.75">
      <c r="A23" s="1" t="s">
        <v>20</v>
      </c>
      <c r="B23" s="7">
        <v>13.85</v>
      </c>
      <c r="C23" s="70"/>
    </row>
    <row r="24" spans="1:3" ht="12.75">
      <c r="A24" s="1" t="s">
        <v>21</v>
      </c>
      <c r="B24" s="8">
        <v>57</v>
      </c>
      <c r="C24" s="70"/>
    </row>
    <row r="25" spans="1:3" ht="12.75">
      <c r="A25" t="s">
        <v>4</v>
      </c>
      <c r="B25" s="2">
        <f>SUM(B21:B24)</f>
        <v>102.96000000000001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279.15999999999997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30.600000000000023</v>
      </c>
      <c r="C29" s="70"/>
    </row>
    <row r="30" spans="2:3" ht="12.75">
      <c r="B30" s="2"/>
      <c r="C30" s="70"/>
    </row>
    <row r="31" spans="1:3" ht="12.75">
      <c r="A31" t="s">
        <v>6</v>
      </c>
      <c r="B31" s="23" t="s">
        <v>38</v>
      </c>
      <c r="C31" s="70"/>
    </row>
    <row r="32" spans="1:3" ht="12.75">
      <c r="A32" s="1" t="s">
        <v>22</v>
      </c>
      <c r="B32" s="13">
        <f>B18/B2</f>
        <v>0.10011363636363636</v>
      </c>
      <c r="C32" s="70"/>
    </row>
    <row r="33" spans="1:3" ht="12.75">
      <c r="A33" t="s">
        <v>23</v>
      </c>
      <c r="B33" s="13">
        <f>B25/B2</f>
        <v>0.0585</v>
      </c>
      <c r="C33" s="70"/>
    </row>
    <row r="34" spans="1:3" ht="12.75">
      <c r="A34" t="s">
        <v>27</v>
      </c>
      <c r="B34" s="13">
        <f>B27/B2</f>
        <v>0.15861363636363635</v>
      </c>
      <c r="C34" s="7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Paulann Haakenson</cp:lastModifiedBy>
  <cp:lastPrinted>2009-12-11T22:45:59Z</cp:lastPrinted>
  <dcterms:created xsi:type="dcterms:W3CDTF">2005-01-10T15:34:54Z</dcterms:created>
  <dcterms:modified xsi:type="dcterms:W3CDTF">2019-12-17T22:30:31Z</dcterms:modified>
  <cp:category/>
  <cp:version/>
  <cp:contentType/>
  <cp:contentStatus/>
</cp:coreProperties>
</file>