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Chickpea" sheetId="18" r:id="rId18"/>
    <sheet name="HRWW" sheetId="19" r:id="rId19"/>
    <sheet name="Rye" sheetId="20" r:id="rId20"/>
    <sheet name="Sheet1" sheetId="21" r:id="rId21"/>
  </sheets>
  <definedNames>
    <definedName name="_xlnm.Print_Area" localSheetId="1">'Cashflow'!$A$1:$L$62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<sst xmlns="http://schemas.openxmlformats.org/spreadsheetml/2006/main" count="721" uniqueCount="170">
  <si>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</si>
  <si>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</si>
  <si>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</si>
  <si>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</si>
  <si>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</si>
  <si>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</si>
  <si>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</si>
  <si>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</si>
  <si>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</si>
  <si>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</si>
  <si>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</si>
  <si>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</si>
  <si>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</si>
  <si>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</si>
  <si>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</si>
  <si>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</si>
  <si>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</si>
  <si>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</si>
  <si>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</si>
  <si>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</si>
  <si>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</si>
  <si>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</si>
  <si>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</si>
  <si>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</si>
  <si>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</si>
  <si>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</si>
  <si>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</si>
  <si>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</si>
  <si>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</si>
  <si>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</si>
  <si>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</si>
  <si>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</si>
  <si>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</si>
  <si>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</si>
  <si>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</si>
  <si>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</si>
  <si>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</si>
  <si>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</si>
  <si>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</si>
  <si>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</si>
  <si>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</si>
  <si>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</si>
  <si>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</si>
  <si>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</si>
  <si>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</si>
  <si>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</si>
  <si>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</si>
  <si>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</si>
  <si>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</si>
  <si>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</si>
  <si>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</si>
  <si>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</si>
  <si>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</si>
  <si>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</si>
  <si>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</si>
  <si>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</si>
  <si>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</si>
  <si>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</si>
  <si>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</si>
  <si>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</si>
  <si>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</si>
  <si>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</si>
  <si>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</si>
  <si>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</si>
  <si>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</si>
  <si>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</si>
  <si>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</si>
  <si>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</si>
  <si>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</si>
  <si>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</si>
  <si>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</si>
  <si>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</si>
  <si>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</si>
  <si>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</si>
  <si>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</si>
  <si>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</si>
  <si>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</si>
  <si>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</si>
  <si>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</si>
  <si>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</si>
  <si>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</si>
  <si>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</si>
  <si>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Lg Chickp</t>
  </si>
  <si>
    <t>SAFFLOWER</t>
  </si>
  <si>
    <t>Safflower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</si>
  <si>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</si>
  <si>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</si>
  <si>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</si>
  <si>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</si>
  <si>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</si>
  <si>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</si>
  <si>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</si>
  <si>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</si>
  <si>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</si>
  <si>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</si>
  <si>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</si>
  <si>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</si>
  <si>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</si>
  <si>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</si>
  <si>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</si>
  <si>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</si>
  <si>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</si>
  <si>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</si>
  <si>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</si>
  <si>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</si>
  <si>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</si>
  <si>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</si>
  <si>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</si>
  <si>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</si>
  <si>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</si>
  <si>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</si>
  <si>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</si>
  <si>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</si>
  <si>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</si>
  <si>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</si>
  <si>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</si>
  <si>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</si>
  <si>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</si>
  <si>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</si>
  <si>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</si>
  <si>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</si>
  <si>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</si>
  <si>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</si>
  <si>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</si>
  <si>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</si>
  <si>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</si>
  <si>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</si>
  <si>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</si>
  <si>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</si>
  <si>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</si>
  <si>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</si>
  <si>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</si>
  <si>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</si>
  <si>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</si>
  <si>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Sm Chickpea</t>
  </si>
  <si>
    <t>Date:</t>
  </si>
  <si>
    <t>See direct cost summary below.</t>
  </si>
  <si>
    <t>Includes seed treatment for wireworm and flea beetle</t>
  </si>
  <si>
    <t>Includes pre-harvest dessicant</t>
  </si>
  <si>
    <t>Insecticide for cutworms would cost about $5</t>
  </si>
  <si>
    <t>Name:</t>
  </si>
  <si>
    <t>SMALL CHICKPEA</t>
  </si>
  <si>
    <t>Frontier variety which has some ascochyta resistance</t>
  </si>
  <si>
    <t>Seed treatment and early season foliar fungicide</t>
  </si>
  <si>
    <t>Two ascochyta blight fung. trtmts, more maybe needed</t>
  </si>
  <si>
    <t>Market</t>
  </si>
  <si>
    <t xml:space="preserve">  Market Price</t>
  </si>
  <si>
    <t>Wheat midge &amp; cereal grain aphid insect. would be $6 each</t>
  </si>
  <si>
    <t>Wheat midge &amp; cereal grain aphid insect would be $6 each</t>
  </si>
  <si>
    <t>Fungicide for rust would cost $4 plus application</t>
  </si>
  <si>
    <t>Fungicide for ascochyta/anthracnose would cost about $16</t>
  </si>
  <si>
    <t>Fungicide for alternaria leaf spot</t>
  </si>
  <si>
    <t>Yellow pea seed cost, use $54 cost/acre for green pea seed.</t>
  </si>
  <si>
    <t>seed treatment</t>
  </si>
  <si>
    <t>inoculant, rock roller rent, soil testing</t>
  </si>
  <si>
    <t>Insecticide for cutworms and/or pea aphids would cost $5.</t>
  </si>
  <si>
    <t>North Dakota 2014 Projected Crop Budgets - North West</t>
  </si>
  <si>
    <t xml:space="preserve">the whole farm cashflow.  This worksheet consists of three tables.  The first table lists the market  </t>
  </si>
  <si>
    <t>SOYBEANS</t>
  </si>
  <si>
    <t>Soybeans</t>
  </si>
  <si>
    <t>Milling quality price. There is risk of quality discounts.</t>
  </si>
  <si>
    <t>Malt price, feed quality occurs 30%, price est. is $3.45</t>
  </si>
  <si>
    <t xml:space="preserve"> only available by written agreement in most counties of region</t>
  </si>
  <si>
    <t>only available by written agreement in most counties of region</t>
  </si>
  <si>
    <t>.</t>
  </si>
  <si>
    <t>Includes $8 cost for inoculant and fungicide seed treatment</t>
  </si>
  <si>
    <t>Spraying for head feeding insects. Cutworm would be $5</t>
  </si>
  <si>
    <t>Yellow pea food quality. Estimate $9.25 green pea food quality</t>
  </si>
  <si>
    <t>and about $5.00 per bu. for feed quality.</t>
  </si>
  <si>
    <t>Insurance not available for most counties of this region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</si>
</sst>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49" t="s">
        <v>100</v>
      </c>
      <c r="B4" s="43"/>
      <c r="C4" s="43"/>
      <c r="D4" s="43"/>
      <c r="E4" s="43"/>
      <c r="F4" s="43"/>
      <c r="G4" s="43"/>
      <c r="H4" s="43"/>
    </row>
    <row r="5" spans="1:8" ht="12.75">
      <c r="A5" s="17" t="s">
        <v>101</v>
      </c>
      <c r="B5" s="43"/>
      <c r="C5" s="43"/>
      <c r="D5" s="43"/>
      <c r="E5" s="43"/>
      <c r="F5" s="43"/>
      <c r="G5" s="43"/>
      <c r="H5" s="43"/>
    </row>
    <row r="6" spans="1:8" ht="12.75">
      <c r="A6" s="17" t="s">
        <v>102</v>
      </c>
      <c r="B6" s="43"/>
      <c r="C6" s="43"/>
      <c r="D6" s="43"/>
      <c r="E6" s="43"/>
      <c r="F6" s="43"/>
      <c r="G6" s="43"/>
      <c r="H6" s="43"/>
    </row>
    <row r="7" spans="1:8" ht="12.75">
      <c r="A7" s="17" t="s">
        <v>103</v>
      </c>
      <c r="B7" s="43"/>
      <c r="C7" s="43"/>
      <c r="D7" s="43"/>
      <c r="E7" s="43"/>
      <c r="F7" s="43"/>
      <c r="G7" s="43"/>
      <c r="H7" s="43"/>
    </row>
    <row r="8" spans="1:8" ht="12.75">
      <c r="A8" s="17" t="s">
        <v>104</v>
      </c>
      <c r="B8" s="43"/>
      <c r="C8" s="43"/>
      <c r="D8" s="43"/>
      <c r="E8" s="43"/>
      <c r="F8" s="43"/>
      <c r="G8" s="43"/>
      <c r="H8" s="43"/>
    </row>
    <row r="9" spans="1:8" ht="12.75">
      <c r="A9" s="17" t="s">
        <v>105</v>
      </c>
      <c r="B9" s="43"/>
      <c r="C9" s="43"/>
      <c r="D9" s="43"/>
      <c r="E9" s="43"/>
      <c r="F9" s="43"/>
      <c r="G9" s="43"/>
      <c r="H9" s="43"/>
    </row>
    <row r="10" spans="1:8" ht="12.75">
      <c r="A10" s="17" t="s">
        <v>106</v>
      </c>
      <c r="B10" s="43"/>
      <c r="C10" s="43"/>
      <c r="D10" s="43"/>
      <c r="E10" s="43"/>
      <c r="F10" s="43"/>
      <c r="G10" s="43"/>
      <c r="H10" s="43"/>
    </row>
    <row r="11" spans="1:8" ht="12.75">
      <c r="A11" s="17" t="s">
        <v>107</v>
      </c>
      <c r="B11" s="43"/>
      <c r="C11" s="43"/>
      <c r="D11" s="43"/>
      <c r="E11" s="43"/>
      <c r="F11" s="43"/>
      <c r="G11" s="43"/>
      <c r="H11" s="43"/>
    </row>
    <row r="12" spans="1:8" ht="12.75">
      <c r="A12" s="17"/>
      <c r="B12" s="43"/>
      <c r="C12" s="43"/>
      <c r="D12" s="43"/>
      <c r="E12" s="43"/>
      <c r="F12" s="43"/>
      <c r="G12" s="43"/>
      <c r="H12" s="43"/>
    </row>
    <row r="13" spans="1:8" ht="12.75">
      <c r="A13" s="49" t="s">
        <v>108</v>
      </c>
      <c r="B13" s="44"/>
      <c r="C13" s="44"/>
      <c r="D13" s="43"/>
      <c r="E13" s="43"/>
      <c r="F13" s="43"/>
      <c r="G13" s="43"/>
      <c r="H13" s="43"/>
    </row>
    <row r="14" spans="1:8" ht="12.75">
      <c r="A14" s="17" t="s">
        <v>109</v>
      </c>
      <c r="B14" s="43"/>
      <c r="C14" s="43"/>
      <c r="D14" s="43"/>
      <c r="E14" s="43"/>
      <c r="F14" s="43"/>
      <c r="G14" s="43"/>
      <c r="H14" s="43"/>
    </row>
    <row r="15" spans="1:8" ht="12.75">
      <c r="A15" s="78" t="s">
        <v>157</v>
      </c>
      <c r="B15" s="43"/>
      <c r="C15" s="43"/>
      <c r="D15" s="43"/>
      <c r="E15" s="43"/>
      <c r="F15" s="43"/>
      <c r="G15" s="43"/>
      <c r="H15" s="43"/>
    </row>
    <row r="16" spans="1:8" ht="12.75">
      <c r="A16" s="17" t="s">
        <v>110</v>
      </c>
      <c r="B16" s="43"/>
      <c r="C16" s="43"/>
      <c r="D16" s="43"/>
      <c r="E16" s="43"/>
      <c r="F16" s="43"/>
      <c r="G16" s="43"/>
      <c r="H16" s="43"/>
    </row>
    <row r="17" spans="1:8" ht="12.75">
      <c r="A17" s="17" t="s">
        <v>111</v>
      </c>
      <c r="B17" s="43"/>
      <c r="C17" s="43"/>
      <c r="D17" s="43"/>
      <c r="E17" s="43"/>
      <c r="F17" s="43"/>
      <c r="G17" s="43"/>
      <c r="H17" s="43"/>
    </row>
    <row r="18" spans="1:8" ht="12.75">
      <c r="A18" s="17" t="s">
        <v>133</v>
      </c>
      <c r="B18" s="43"/>
      <c r="C18" s="43"/>
      <c r="D18" s="43"/>
      <c r="E18" s="43"/>
      <c r="F18" s="43"/>
      <c r="G18" s="43"/>
      <c r="H18" s="43"/>
    </row>
    <row r="19" spans="1:8" ht="12.75">
      <c r="A19" s="17" t="s">
        <v>112</v>
      </c>
      <c r="B19" s="43"/>
      <c r="C19" s="43"/>
      <c r="E19" s="43"/>
      <c r="F19" s="43"/>
      <c r="G19" s="43"/>
      <c r="H19" s="43"/>
    </row>
    <row r="20" spans="1:8" ht="12.75">
      <c r="A20" s="17" t="s">
        <v>113</v>
      </c>
      <c r="B20" s="43"/>
      <c r="C20" s="43"/>
      <c r="D20" s="43"/>
      <c r="E20" s="43"/>
      <c r="F20" s="43"/>
      <c r="G20" s="43"/>
      <c r="H20" s="43"/>
    </row>
    <row r="21" spans="1:8" ht="12.75">
      <c r="A21" s="17" t="s">
        <v>114</v>
      </c>
      <c r="B21" s="43"/>
      <c r="C21" s="43"/>
      <c r="D21" s="43"/>
      <c r="E21" s="43"/>
      <c r="F21" s="43"/>
      <c r="G21" s="43"/>
      <c r="H21" s="43"/>
    </row>
    <row r="22" spans="1:8" ht="12.75">
      <c r="A22" s="17" t="s">
        <v>115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49" t="s">
        <v>116</v>
      </c>
      <c r="B24" s="43"/>
      <c r="C24" s="43"/>
      <c r="D24" s="43"/>
      <c r="E24" s="43"/>
      <c r="F24" s="43"/>
      <c r="G24" s="43"/>
      <c r="H24" s="43"/>
    </row>
    <row r="25" spans="1:8" ht="12.75">
      <c r="A25" s="17" t="s">
        <v>117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118</v>
      </c>
      <c r="B26" s="43"/>
      <c r="C26" s="43"/>
      <c r="D26" s="43"/>
      <c r="E26" s="43"/>
      <c r="F26" s="43"/>
      <c r="G26" s="43"/>
      <c r="H26" s="43"/>
    </row>
    <row r="27" spans="1:8" ht="12.75">
      <c r="A27" s="17" t="s">
        <v>119</v>
      </c>
      <c r="B27" s="43"/>
      <c r="C27" s="43"/>
      <c r="D27" s="43"/>
      <c r="E27" s="43"/>
      <c r="F27" s="43"/>
      <c r="G27" s="43"/>
      <c r="H27" s="43"/>
    </row>
    <row r="28" spans="1:8" ht="13.5">
      <c r="A28" s="17" t="s">
        <v>120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121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127</v>
      </c>
      <c r="B32" s="41" t="s">
        <v>128</v>
      </c>
      <c r="C32" s="41"/>
      <c r="D32" s="45"/>
      <c r="E32" s="41" t="s">
        <v>129</v>
      </c>
      <c r="F32" s="41"/>
      <c r="G32" s="41"/>
      <c r="H32" s="41"/>
    </row>
    <row r="33" spans="1:11" ht="12.75">
      <c r="A33" s="41" t="s">
        <v>130</v>
      </c>
      <c r="B33" s="86" t="s">
        <v>131</v>
      </c>
      <c r="C33" s="87"/>
      <c r="D33" s="87"/>
      <c r="E33" s="87"/>
      <c r="F33" s="87"/>
      <c r="G33" s="87"/>
      <c r="H33" s="41" t="s">
        <v>132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81" t="s">
        <v>29</v>
      </c>
    </row>
    <row r="2" spans="1:3" ht="12.75">
      <c r="A2" t="s">
        <v>28</v>
      </c>
      <c r="B2" s="9">
        <v>18</v>
      </c>
      <c r="C2" s="79"/>
    </row>
    <row r="3" spans="1:3" ht="12.75">
      <c r="A3" t="s">
        <v>146</v>
      </c>
      <c r="B3" s="10">
        <v>12.72</v>
      </c>
      <c r="C3" s="79"/>
    </row>
    <row r="4" spans="1:3" ht="12.75">
      <c r="A4" t="s">
        <v>27</v>
      </c>
      <c r="B4">
        <f>B2*B3</f>
        <v>228.96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11.4</v>
      </c>
      <c r="C7" s="79"/>
    </row>
    <row r="8" spans="1:3" ht="12.75">
      <c r="A8" s="1" t="s">
        <v>9</v>
      </c>
      <c r="B8" s="11">
        <v>28.3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26.15</v>
      </c>
      <c r="C11" s="79"/>
    </row>
    <row r="12" spans="1:3" ht="12.75">
      <c r="A12" s="1" t="s">
        <v>11</v>
      </c>
      <c r="B12" s="11">
        <v>9.91</v>
      </c>
      <c r="C12" s="79"/>
    </row>
    <row r="13" spans="1:3" ht="12.75">
      <c r="A13" s="1" t="s">
        <v>13</v>
      </c>
      <c r="B13" s="11">
        <v>13.4</v>
      </c>
      <c r="C13" s="79"/>
    </row>
    <row r="14" spans="1:3" ht="12.75">
      <c r="A14" s="1" t="s">
        <v>14</v>
      </c>
      <c r="B14" s="11">
        <v>15.82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2.26</v>
      </c>
      <c r="C17" s="79"/>
    </row>
    <row r="18" spans="1:3" ht="12.75">
      <c r="A18" t="s">
        <v>2</v>
      </c>
      <c r="B18" s="2">
        <f>SUM(B7:B17)</f>
        <v>108.74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6.33</v>
      </c>
      <c r="C21" s="79"/>
    </row>
    <row r="22" spans="1:3" ht="12.75">
      <c r="A22" s="1" t="s">
        <v>19</v>
      </c>
      <c r="B22" s="7">
        <v>17.89</v>
      </c>
      <c r="C22" s="79"/>
    </row>
    <row r="23" spans="1:3" ht="12.75">
      <c r="A23" s="1" t="s">
        <v>20</v>
      </c>
      <c r="B23" s="7">
        <v>10.2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71.22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179.95999999999998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49.00000000000003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6.04111111111111</v>
      </c>
      <c r="C32" s="79"/>
    </row>
    <row r="33" spans="1:3" ht="12.75">
      <c r="A33" t="s">
        <v>23</v>
      </c>
      <c r="B33" s="2">
        <f>B25/B2</f>
        <v>3.9566666666666666</v>
      </c>
      <c r="C33" s="79"/>
    </row>
    <row r="34" spans="1:3" ht="12.75">
      <c r="A34" t="s">
        <v>26</v>
      </c>
      <c r="B34" s="2">
        <f>B27/B2</f>
        <v>9.997777777777777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81" t="s">
        <v>29</v>
      </c>
    </row>
    <row r="2" spans="1:3" ht="12.75">
      <c r="A2" t="s">
        <v>28</v>
      </c>
      <c r="B2" s="9">
        <v>31</v>
      </c>
      <c r="C2" s="79"/>
    </row>
    <row r="3" spans="1:3" ht="12.75">
      <c r="A3" t="s">
        <v>146</v>
      </c>
      <c r="B3" s="12">
        <v>7.2</v>
      </c>
      <c r="C3" s="80" t="s">
        <v>167</v>
      </c>
    </row>
    <row r="4" spans="1:3" ht="12.75">
      <c r="A4" t="s">
        <v>27</v>
      </c>
      <c r="B4" s="2">
        <f>B2*B3</f>
        <v>223.20000000000002</v>
      </c>
      <c r="C4" s="80" t="s">
        <v>168</v>
      </c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42</v>
      </c>
      <c r="C7" s="79" t="s">
        <v>152</v>
      </c>
    </row>
    <row r="8" spans="1:3" ht="12.75">
      <c r="A8" s="1" t="s">
        <v>9</v>
      </c>
      <c r="B8" s="11">
        <v>31.5</v>
      </c>
      <c r="C8" s="79"/>
    </row>
    <row r="9" spans="1:3" ht="12.75">
      <c r="A9" s="1" t="s">
        <v>24</v>
      </c>
      <c r="B9" s="11">
        <v>1.5</v>
      </c>
      <c r="C9" s="79" t="s">
        <v>153</v>
      </c>
    </row>
    <row r="10" spans="1:3" ht="12.75">
      <c r="A10" s="1" t="s">
        <v>10</v>
      </c>
      <c r="B10" s="11">
        <v>0</v>
      </c>
      <c r="C10" s="79" t="s">
        <v>155</v>
      </c>
    </row>
    <row r="11" spans="1:3" ht="12.75">
      <c r="A11" s="1" t="s">
        <v>12</v>
      </c>
      <c r="B11" s="11">
        <v>10.66</v>
      </c>
      <c r="C11" s="79"/>
    </row>
    <row r="12" spans="1:3" ht="12.75">
      <c r="A12" s="1" t="s">
        <v>11</v>
      </c>
      <c r="B12" s="11">
        <v>7.97</v>
      </c>
      <c r="C12" s="79"/>
    </row>
    <row r="13" spans="1:3" ht="12.75">
      <c r="A13" s="1" t="s">
        <v>13</v>
      </c>
      <c r="B13" s="11">
        <v>15.76</v>
      </c>
      <c r="C13" s="79"/>
    </row>
    <row r="14" spans="1:3" ht="12.75">
      <c r="A14" s="1" t="s">
        <v>14</v>
      </c>
      <c r="B14" s="11">
        <v>17.65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 t="s">
        <v>154</v>
      </c>
    </row>
    <row r="17" spans="1:3" ht="12.75">
      <c r="A17" s="1" t="s">
        <v>17</v>
      </c>
      <c r="B17" s="12">
        <v>2.9</v>
      </c>
      <c r="C17" s="79"/>
    </row>
    <row r="18" spans="1:3" ht="12.75">
      <c r="A18" t="s">
        <v>2</v>
      </c>
      <c r="B18" s="2">
        <f>SUM(B7:B17)</f>
        <v>139.19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6.82</v>
      </c>
      <c r="C21" s="79"/>
    </row>
    <row r="22" spans="1:3" ht="12.75">
      <c r="A22" s="1" t="s">
        <v>19</v>
      </c>
      <c r="B22" s="7">
        <v>21.03</v>
      </c>
      <c r="C22" s="79"/>
    </row>
    <row r="23" spans="1:3" ht="12.75">
      <c r="A23" s="1" t="s">
        <v>20</v>
      </c>
      <c r="B23" s="7">
        <v>11.41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76.06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215.25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7.950000000000017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4.49</v>
      </c>
      <c r="C32" s="79"/>
    </row>
    <row r="33" spans="1:3" ht="12.75">
      <c r="A33" t="s">
        <v>23</v>
      </c>
      <c r="B33" s="2">
        <f>B25/B2</f>
        <v>2.4535483870967743</v>
      </c>
      <c r="C33" s="79"/>
    </row>
    <row r="34" spans="1:3" ht="12.75">
      <c r="A34" t="s">
        <v>26</v>
      </c>
      <c r="B34" s="2">
        <f>B27/B2</f>
        <v>6.943548387096774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81" t="s">
        <v>29</v>
      </c>
    </row>
    <row r="2" spans="1:3" ht="12.75">
      <c r="A2" t="s">
        <v>28</v>
      </c>
      <c r="B2" s="9">
        <v>53</v>
      </c>
      <c r="C2" s="79"/>
    </row>
    <row r="3" spans="1:3" ht="12.75">
      <c r="A3" t="s">
        <v>146</v>
      </c>
      <c r="B3" s="12">
        <v>3.02</v>
      </c>
      <c r="C3" s="79"/>
    </row>
    <row r="4" spans="1:3" ht="12.75">
      <c r="A4" t="s">
        <v>27</v>
      </c>
      <c r="B4" s="2">
        <f>B2*B3</f>
        <v>160.06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14</v>
      </c>
      <c r="C7" s="79"/>
    </row>
    <row r="8" spans="1:3" ht="12.75">
      <c r="A8" s="1" t="s">
        <v>9</v>
      </c>
      <c r="B8" s="11">
        <v>9.7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39.38</v>
      </c>
      <c r="C11" s="79"/>
    </row>
    <row r="12" spans="1:3" ht="12.75">
      <c r="A12" s="1" t="s">
        <v>11</v>
      </c>
      <c r="B12" s="11">
        <v>8.45</v>
      </c>
      <c r="C12" s="79"/>
    </row>
    <row r="13" spans="1:3" ht="12.75">
      <c r="A13" s="1" t="s">
        <v>13</v>
      </c>
      <c r="B13" s="11">
        <v>15.34</v>
      </c>
      <c r="C13" s="79"/>
    </row>
    <row r="14" spans="1:3" ht="12.75">
      <c r="A14" s="1" t="s">
        <v>14</v>
      </c>
      <c r="B14" s="11">
        <v>16.14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2.35</v>
      </c>
      <c r="C17" s="79"/>
    </row>
    <row r="18" spans="1:3" ht="12.75">
      <c r="A18" t="s">
        <v>2</v>
      </c>
      <c r="B18" s="2">
        <f>SUM(B7:B17)</f>
        <v>112.86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6.93</v>
      </c>
      <c r="C21" s="79"/>
    </row>
    <row r="22" spans="1:3" ht="12.75">
      <c r="A22" s="1" t="s">
        <v>19</v>
      </c>
      <c r="B22" s="7">
        <v>19.24</v>
      </c>
      <c r="C22" s="79"/>
    </row>
    <row r="23" spans="1:3" ht="12.75">
      <c r="A23" s="1" t="s">
        <v>20</v>
      </c>
      <c r="B23" s="7">
        <v>11.08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74.05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186.91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-26.849999999999994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2.1294339622641507</v>
      </c>
      <c r="C32" s="79"/>
    </row>
    <row r="33" spans="1:3" ht="12.75">
      <c r="A33" t="s">
        <v>23</v>
      </c>
      <c r="B33" s="2">
        <f>B25/B2</f>
        <v>1.3971698113207547</v>
      </c>
      <c r="C33" s="79"/>
    </row>
    <row r="34" spans="1:3" ht="12.75">
      <c r="A34" t="s">
        <v>26</v>
      </c>
      <c r="B34" s="2">
        <f>B27/B2</f>
        <v>3.5266037735849056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81" t="s">
        <v>29</v>
      </c>
    </row>
    <row r="2" spans="1:3" ht="12.75">
      <c r="A2" t="s">
        <v>28</v>
      </c>
      <c r="B2" s="9">
        <v>1270</v>
      </c>
      <c r="C2" s="79"/>
    </row>
    <row r="3" spans="1:3" ht="12.75">
      <c r="A3" t="s">
        <v>146</v>
      </c>
      <c r="B3" s="10">
        <v>0.18</v>
      </c>
      <c r="C3" s="79"/>
    </row>
    <row r="4" spans="1:3" ht="12.75">
      <c r="A4" t="s">
        <v>27</v>
      </c>
      <c r="B4" s="2">
        <f>B2*B3</f>
        <v>228.6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22.4</v>
      </c>
      <c r="C7" s="79"/>
    </row>
    <row r="8" spans="1:3" ht="12.75">
      <c r="A8" s="1" t="s">
        <v>9</v>
      </c>
      <c r="B8" s="11">
        <v>36</v>
      </c>
      <c r="C8" s="83" t="s">
        <v>138</v>
      </c>
    </row>
    <row r="9" spans="1:3" ht="12.75">
      <c r="A9" s="1" t="s">
        <v>24</v>
      </c>
      <c r="B9" s="11">
        <v>0</v>
      </c>
      <c r="C9" s="80" t="s">
        <v>150</v>
      </c>
    </row>
    <row r="10" spans="1:3" ht="12.75">
      <c r="A10" s="1" t="s">
        <v>10</v>
      </c>
      <c r="B10" s="11">
        <v>0</v>
      </c>
      <c r="C10" s="83" t="s">
        <v>139</v>
      </c>
    </row>
    <row r="11" spans="1:3" ht="12.75">
      <c r="A11" s="1" t="s">
        <v>12</v>
      </c>
      <c r="B11" s="11">
        <v>7.28</v>
      </c>
      <c r="C11" s="79"/>
    </row>
    <row r="12" spans="1:3" ht="12.75">
      <c r="A12" s="1" t="s">
        <v>11</v>
      </c>
      <c r="B12" s="11">
        <v>11.6</v>
      </c>
      <c r="C12" s="79"/>
    </row>
    <row r="13" spans="1:3" ht="12.75">
      <c r="A13" s="1" t="s">
        <v>13</v>
      </c>
      <c r="B13" s="11">
        <v>15.83</v>
      </c>
      <c r="C13" s="79"/>
    </row>
    <row r="14" spans="1:3" ht="12.75">
      <c r="A14" s="1" t="s">
        <v>14</v>
      </c>
      <c r="B14" s="11">
        <v>18.23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/>
    </row>
    <row r="17" spans="1:3" ht="12.75">
      <c r="A17" s="1" t="s">
        <v>17</v>
      </c>
      <c r="B17" s="12">
        <v>2.56</v>
      </c>
      <c r="C17" s="79"/>
    </row>
    <row r="18" spans="1:3" ht="12.75">
      <c r="A18" t="s">
        <v>2</v>
      </c>
      <c r="B18" s="2">
        <f>SUM(B7:B17)</f>
        <v>123.14999999999999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6.81</v>
      </c>
      <c r="C21" s="79"/>
    </row>
    <row r="22" spans="1:3" ht="12.75">
      <c r="A22" s="1" t="s">
        <v>19</v>
      </c>
      <c r="B22" s="7">
        <v>21.3</v>
      </c>
      <c r="C22" s="79"/>
    </row>
    <row r="23" spans="1:3" ht="12.75">
      <c r="A23" s="1" t="s">
        <v>20</v>
      </c>
      <c r="B23" s="7">
        <v>11.7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76.61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199.76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28.840000000000003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0.09696850393700787</v>
      </c>
      <c r="C32" s="79"/>
    </row>
    <row r="33" spans="1:3" ht="12.75">
      <c r="A33" t="s">
        <v>23</v>
      </c>
      <c r="B33" s="13">
        <f>B25/B2</f>
        <v>0.06032283464566929</v>
      </c>
      <c r="C33" s="79"/>
    </row>
    <row r="34" spans="1:3" ht="12.75">
      <c r="A34" t="s">
        <v>26</v>
      </c>
      <c r="B34" s="13">
        <f>B27/B2</f>
        <v>0.15729133858267716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57421875" style="0" customWidth="1"/>
  </cols>
  <sheetData>
    <row r="1" spans="1:3" ht="12.75">
      <c r="A1" s="5" t="s">
        <v>42</v>
      </c>
      <c r="B1" s="22" t="s">
        <v>0</v>
      </c>
      <c r="C1" s="81" t="s">
        <v>29</v>
      </c>
    </row>
    <row r="2" spans="1:3" ht="12.75">
      <c r="A2" t="s">
        <v>28</v>
      </c>
      <c r="B2" s="9">
        <v>900</v>
      </c>
      <c r="C2" s="79"/>
    </row>
    <row r="3" spans="1:3" ht="12.75">
      <c r="A3" t="s">
        <v>146</v>
      </c>
      <c r="B3" s="10">
        <v>0.388</v>
      </c>
      <c r="C3" s="79"/>
    </row>
    <row r="4" spans="1:3" ht="12.75">
      <c r="A4" t="s">
        <v>27</v>
      </c>
      <c r="B4" s="27">
        <f>B2*B3</f>
        <v>349.2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17</v>
      </c>
      <c r="C7" s="79"/>
    </row>
    <row r="8" spans="1:3" ht="12.75">
      <c r="A8" s="1" t="s">
        <v>9</v>
      </c>
      <c r="B8" s="11">
        <v>19.9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32.85</v>
      </c>
      <c r="C11" s="79"/>
    </row>
    <row r="12" spans="1:3" ht="12.75">
      <c r="A12" s="1" t="s">
        <v>11</v>
      </c>
      <c r="B12" s="11">
        <v>19.61</v>
      </c>
      <c r="C12" s="79"/>
    </row>
    <row r="13" spans="1:3" ht="12.75">
      <c r="A13" s="1" t="s">
        <v>13</v>
      </c>
      <c r="B13" s="11">
        <v>14.31</v>
      </c>
      <c r="C13" s="79"/>
    </row>
    <row r="14" spans="1:3" ht="12.75">
      <c r="A14" s="1" t="s">
        <v>14</v>
      </c>
      <c r="B14" s="11">
        <v>16.17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2.71</v>
      </c>
      <c r="C17" s="79"/>
    </row>
    <row r="18" spans="1:3" ht="12.75">
      <c r="A18" t="s">
        <v>2</v>
      </c>
      <c r="B18" s="2">
        <f>SUM(B7:B17)</f>
        <v>130.05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6.61</v>
      </c>
      <c r="C21" s="79"/>
    </row>
    <row r="22" spans="1:3" ht="12.75">
      <c r="A22" s="1" t="s">
        <v>19</v>
      </c>
      <c r="B22" s="7">
        <v>18.62</v>
      </c>
      <c r="C22" s="79"/>
    </row>
    <row r="23" spans="1:3" ht="12.75">
      <c r="A23" s="1" t="s">
        <v>20</v>
      </c>
      <c r="B23" s="7">
        <v>11.19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73.22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203.27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145.92999999999998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0.14450000000000002</v>
      </c>
      <c r="C32" s="79"/>
    </row>
    <row r="33" spans="1:3" ht="12.75">
      <c r="A33" t="s">
        <v>23</v>
      </c>
      <c r="B33" s="13">
        <f>B25/B2</f>
        <v>0.08135555555555556</v>
      </c>
      <c r="C33" s="79"/>
    </row>
    <row r="34" spans="1:3" ht="12.75">
      <c r="A34" t="s">
        <v>26</v>
      </c>
      <c r="B34" s="13">
        <f>B27/B2</f>
        <v>0.22585555555555556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83</v>
      </c>
      <c r="B1" s="22" t="s">
        <v>0</v>
      </c>
      <c r="C1" s="81">
        <v>0</v>
      </c>
    </row>
    <row r="2" spans="1:3" ht="12.75">
      <c r="A2" t="s">
        <v>28</v>
      </c>
      <c r="B2" s="9">
        <v>1050</v>
      </c>
      <c r="C2" s="79"/>
    </row>
    <row r="3" spans="1:3" ht="12.75">
      <c r="A3" t="s">
        <v>146</v>
      </c>
      <c r="B3" s="10">
        <v>0.27</v>
      </c>
      <c r="C3" s="79"/>
    </row>
    <row r="4" spans="1:3" ht="12.75">
      <c r="A4" t="s">
        <v>27</v>
      </c>
      <c r="B4" s="2">
        <f>B2*B3</f>
        <v>283.5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9.9</v>
      </c>
      <c r="C7" s="79"/>
    </row>
    <row r="8" spans="1:3" ht="12.75">
      <c r="A8" s="1" t="s">
        <v>9</v>
      </c>
      <c r="B8" s="11">
        <v>21.4</v>
      </c>
      <c r="C8" s="79"/>
    </row>
    <row r="9" spans="1:3" ht="12.75">
      <c r="A9" s="1" t="s">
        <v>24</v>
      </c>
      <c r="B9" s="11">
        <v>18</v>
      </c>
      <c r="C9" s="80" t="s">
        <v>151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27.69</v>
      </c>
      <c r="C11" s="79"/>
    </row>
    <row r="12" spans="1:3" ht="12.75">
      <c r="A12" s="1" t="s">
        <v>11</v>
      </c>
      <c r="B12" s="11">
        <v>17.56</v>
      </c>
      <c r="C12" s="79"/>
    </row>
    <row r="13" spans="1:3" ht="12.75">
      <c r="A13" s="1" t="s">
        <v>13</v>
      </c>
      <c r="B13" s="11">
        <v>13.39</v>
      </c>
      <c r="C13" s="79"/>
    </row>
    <row r="14" spans="1:3" ht="12.75">
      <c r="A14" s="1" t="s">
        <v>14</v>
      </c>
      <c r="B14" s="11">
        <v>15.63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2.79</v>
      </c>
      <c r="C17" s="79"/>
    </row>
    <row r="18" spans="1:3" ht="12.75">
      <c r="A18" t="s">
        <v>2</v>
      </c>
      <c r="B18" s="2">
        <f>SUM(B7:B17)</f>
        <v>133.85999999999999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6.31</v>
      </c>
      <c r="C21" s="79"/>
    </row>
    <row r="22" spans="1:3" ht="12.75">
      <c r="A22" s="1" t="s">
        <v>19</v>
      </c>
      <c r="B22" s="7">
        <v>17.84</v>
      </c>
      <c r="C22" s="79"/>
    </row>
    <row r="23" spans="1:3" ht="12.75">
      <c r="A23" s="1" t="s">
        <v>20</v>
      </c>
      <c r="B23" s="7">
        <v>9.83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70.78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204.64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78.86000000000001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0.12748571428571426</v>
      </c>
      <c r="C32" s="79"/>
    </row>
    <row r="33" spans="1:3" ht="12.75">
      <c r="A33" t="s">
        <v>23</v>
      </c>
      <c r="B33" s="13">
        <f>B25/B2</f>
        <v>0.06740952380952381</v>
      </c>
      <c r="C33" s="79"/>
    </row>
    <row r="34" spans="1:3" ht="12.75">
      <c r="A34" t="s">
        <v>26</v>
      </c>
      <c r="B34" s="13">
        <f>B27/B2</f>
        <v>0.1948952380952381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81" t="s">
        <v>29</v>
      </c>
    </row>
    <row r="2" spans="1:3" ht="12.75">
      <c r="A2" t="s">
        <v>28</v>
      </c>
      <c r="B2" s="28">
        <v>850</v>
      </c>
      <c r="C2" s="79"/>
    </row>
    <row r="3" spans="1:3" ht="12.75">
      <c r="A3" t="s">
        <v>146</v>
      </c>
      <c r="B3" s="10">
        <v>0.281</v>
      </c>
      <c r="C3" s="79"/>
    </row>
    <row r="4" spans="1:3" ht="12.75">
      <c r="A4" t="s">
        <v>27</v>
      </c>
      <c r="B4" s="2">
        <f>B2*B3</f>
        <v>238.85000000000002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33.5</v>
      </c>
      <c r="C7" s="79"/>
    </row>
    <row r="8" spans="1:3" ht="12.75">
      <c r="A8" s="1" t="s">
        <v>9</v>
      </c>
      <c r="B8" s="11">
        <v>17.9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17.9</v>
      </c>
      <c r="C11" s="79"/>
    </row>
    <row r="12" spans="1:3" ht="12.75">
      <c r="A12" s="1" t="s">
        <v>11</v>
      </c>
      <c r="B12" s="11">
        <v>9.09</v>
      </c>
      <c r="C12" s="80" t="s">
        <v>169</v>
      </c>
    </row>
    <row r="13" spans="1:3" ht="12.75">
      <c r="A13" s="1" t="s">
        <v>13</v>
      </c>
      <c r="B13" s="11">
        <v>13.7</v>
      </c>
      <c r="C13" s="79"/>
    </row>
    <row r="14" spans="1:3" ht="12.75">
      <c r="A14" s="1" t="s">
        <v>14</v>
      </c>
      <c r="B14" s="11">
        <v>15.47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2.32</v>
      </c>
      <c r="C17" s="79"/>
    </row>
    <row r="18" spans="1:3" ht="12.75">
      <c r="A18" t="s">
        <v>2</v>
      </c>
      <c r="B18" s="2">
        <f>SUM(B7:B17)</f>
        <v>111.38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6.41</v>
      </c>
      <c r="C21" s="79"/>
    </row>
    <row r="22" spans="1:3" ht="12.75">
      <c r="A22" s="1" t="s">
        <v>19</v>
      </c>
      <c r="B22" s="7">
        <v>18</v>
      </c>
      <c r="C22" s="79"/>
    </row>
    <row r="23" spans="1:3" ht="12.75">
      <c r="A23" s="1" t="s">
        <v>20</v>
      </c>
      <c r="B23" s="7">
        <v>10.47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71.68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183.06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55.79000000000002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0.13103529411764706</v>
      </c>
      <c r="C32" s="79"/>
    </row>
    <row r="33" spans="1:3" ht="12.75">
      <c r="A33" t="s">
        <v>23</v>
      </c>
      <c r="B33" s="13">
        <f>B25/B2</f>
        <v>0.08432941176470589</v>
      </c>
      <c r="C33" s="79"/>
    </row>
    <row r="34" spans="1:3" ht="12.75">
      <c r="A34" t="s">
        <v>26</v>
      </c>
      <c r="B34" s="13">
        <f>B27/B2</f>
        <v>0.21536470588235293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81" t="s">
        <v>29</v>
      </c>
    </row>
    <row r="2" spans="1:3" ht="12.75">
      <c r="A2" t="s">
        <v>28</v>
      </c>
      <c r="B2" s="9">
        <v>1300</v>
      </c>
      <c r="C2" s="79"/>
    </row>
    <row r="3" spans="1:3" ht="12.75">
      <c r="A3" t="s">
        <v>146</v>
      </c>
      <c r="B3" s="10">
        <v>0.09</v>
      </c>
      <c r="C3" s="79"/>
    </row>
    <row r="4" spans="1:3" ht="12.75">
      <c r="A4" t="s">
        <v>27</v>
      </c>
      <c r="B4" s="2">
        <f>B2*B3</f>
        <v>117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9.5</v>
      </c>
      <c r="C7" s="79"/>
    </row>
    <row r="8" spans="1:3" ht="12.75">
      <c r="A8" s="1" t="s">
        <v>9</v>
      </c>
      <c r="B8" s="11">
        <v>9.6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21.32</v>
      </c>
      <c r="C11" s="79"/>
    </row>
    <row r="12" spans="1:3" ht="12.75">
      <c r="A12" s="1" t="s">
        <v>11</v>
      </c>
      <c r="B12" s="11">
        <v>0</v>
      </c>
      <c r="C12" s="79"/>
    </row>
    <row r="13" spans="1:3" ht="12.75">
      <c r="A13" s="1" t="s">
        <v>13</v>
      </c>
      <c r="B13" s="11">
        <v>14.04</v>
      </c>
      <c r="C13" s="79"/>
    </row>
    <row r="14" spans="1:3" ht="12.75">
      <c r="A14" s="1" t="s">
        <v>14</v>
      </c>
      <c r="B14" s="11">
        <v>15.61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1.65</v>
      </c>
      <c r="C17" s="79"/>
    </row>
    <row r="18" spans="1:3" ht="12.75">
      <c r="A18" t="s">
        <v>2</v>
      </c>
      <c r="B18" s="2">
        <f>SUM(B7:B17)</f>
        <v>79.22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6.52</v>
      </c>
      <c r="C21" s="79"/>
    </row>
    <row r="22" spans="1:3" ht="12.75">
      <c r="A22" s="1" t="s">
        <v>19</v>
      </c>
      <c r="B22" s="7">
        <v>18.26</v>
      </c>
      <c r="C22" s="79"/>
    </row>
    <row r="23" spans="1:3" ht="12.75">
      <c r="A23" s="1" t="s">
        <v>20</v>
      </c>
      <c r="B23" s="7">
        <v>10.59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72.17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151.39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-34.389999999999986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13">
        <f>B18/B2</f>
        <v>0.06093846153846154</v>
      </c>
      <c r="C32" s="79"/>
    </row>
    <row r="33" spans="1:3" ht="12.75">
      <c r="A33" t="s">
        <v>23</v>
      </c>
      <c r="B33" s="13">
        <f>B25/B2</f>
        <v>0.05551538461538462</v>
      </c>
      <c r="C33" s="79"/>
    </row>
    <row r="34" spans="1:3" ht="12.75">
      <c r="A34" t="s">
        <v>26</v>
      </c>
      <c r="B34" s="13">
        <f>B27/B2</f>
        <v>0.11645384615384614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141</v>
      </c>
      <c r="B1" s="22" t="s">
        <v>0</v>
      </c>
      <c r="C1" s="81" t="s">
        <v>29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146</v>
      </c>
      <c r="B3" s="25">
        <v>0.27</v>
      </c>
      <c r="C3" s="79"/>
    </row>
    <row r="4" spans="1:3" ht="12.75">
      <c r="A4" t="s">
        <v>27</v>
      </c>
      <c r="B4" s="2">
        <f>B2*B3</f>
        <v>378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67.2</v>
      </c>
      <c r="C7" s="80" t="s">
        <v>142</v>
      </c>
    </row>
    <row r="8" spans="1:3" ht="12.75">
      <c r="A8" s="1" t="s">
        <v>9</v>
      </c>
      <c r="B8" s="11">
        <v>35</v>
      </c>
      <c r="C8" s="79"/>
    </row>
    <row r="9" spans="1:3" ht="12.75">
      <c r="A9" s="1" t="s">
        <v>24</v>
      </c>
      <c r="B9" s="11">
        <v>36</v>
      </c>
      <c r="C9" s="80" t="s">
        <v>144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14.8</v>
      </c>
      <c r="C11" s="79"/>
    </row>
    <row r="12" spans="1:3" ht="12.75">
      <c r="A12" s="1" t="s">
        <v>11</v>
      </c>
      <c r="B12" s="11">
        <v>15.6</v>
      </c>
      <c r="C12" s="79"/>
    </row>
    <row r="13" spans="1:3" ht="12.75">
      <c r="A13" s="1" t="s">
        <v>13</v>
      </c>
      <c r="B13" s="11">
        <v>18.24</v>
      </c>
      <c r="C13" s="79"/>
    </row>
    <row r="14" spans="1:3" ht="12.75">
      <c r="A14" s="1" t="s">
        <v>14</v>
      </c>
      <c r="B14" s="11">
        <v>21.36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8.25</v>
      </c>
      <c r="C16" s="79"/>
    </row>
    <row r="17" spans="1:3" ht="12.75">
      <c r="A17" s="1" t="s">
        <v>17</v>
      </c>
      <c r="B17" s="12">
        <v>4.6</v>
      </c>
      <c r="C17" s="79"/>
    </row>
    <row r="18" spans="1:3" ht="12.75">
      <c r="A18" t="s">
        <v>2</v>
      </c>
      <c r="B18" s="2">
        <f>SUM(B7:B17)</f>
        <v>221.04999999999998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7.48</v>
      </c>
      <c r="C21" s="79"/>
    </row>
    <row r="22" spans="1:3" ht="12.75">
      <c r="A22" s="1" t="s">
        <v>19</v>
      </c>
      <c r="B22" s="7">
        <v>25.69</v>
      </c>
      <c r="C22" s="79"/>
    </row>
    <row r="23" spans="1:3" ht="12.75">
      <c r="A23" s="1" t="s">
        <v>20</v>
      </c>
      <c r="B23" s="7">
        <v>13.86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83.83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304.88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73.12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0.15789285714285714</v>
      </c>
      <c r="C32" s="79"/>
    </row>
    <row r="33" spans="1:3" ht="12.75">
      <c r="A33" t="s">
        <v>23</v>
      </c>
      <c r="B33" s="13">
        <f>B25/B2</f>
        <v>0.05987857142857143</v>
      </c>
      <c r="C33" s="79"/>
    </row>
    <row r="34" spans="1:3" ht="12.75">
      <c r="A34" t="s">
        <v>26</v>
      </c>
      <c r="B34" s="13">
        <f>B27/B2</f>
        <v>0.21777142857142856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81" t="s">
        <v>29</v>
      </c>
    </row>
    <row r="2" spans="1:3" ht="12.75">
      <c r="A2" t="s">
        <v>28</v>
      </c>
      <c r="B2" s="9">
        <v>42</v>
      </c>
      <c r="C2" s="79"/>
    </row>
    <row r="3" spans="1:3" ht="12.75">
      <c r="A3" t="s">
        <v>146</v>
      </c>
      <c r="B3" s="10">
        <v>5.96</v>
      </c>
      <c r="C3" s="79"/>
    </row>
    <row r="4" spans="1:3" ht="12.75">
      <c r="A4" t="s">
        <v>27</v>
      </c>
      <c r="B4" s="2">
        <f>B2*B3</f>
        <v>250.32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11.5</v>
      </c>
      <c r="C7" s="79"/>
    </row>
    <row r="8" spans="1:3" ht="12.75">
      <c r="A8" s="1" t="s">
        <v>9</v>
      </c>
      <c r="B8" s="11">
        <v>22.25</v>
      </c>
      <c r="C8" s="79"/>
    </row>
    <row r="9" spans="1:3" ht="12.75">
      <c r="A9" s="1" t="s">
        <v>24</v>
      </c>
      <c r="B9" s="11">
        <v>9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64.79</v>
      </c>
      <c r="C11" s="79"/>
    </row>
    <row r="12" spans="1:3" ht="12.75">
      <c r="A12" s="1" t="s">
        <v>11</v>
      </c>
      <c r="B12" s="11">
        <v>14.56</v>
      </c>
      <c r="C12" s="79"/>
    </row>
    <row r="13" spans="1:3" ht="12.75">
      <c r="A13" s="1" t="s">
        <v>13</v>
      </c>
      <c r="B13" s="11">
        <v>13.29</v>
      </c>
      <c r="C13" s="79"/>
    </row>
    <row r="14" spans="1:3" ht="12.75">
      <c r="A14" s="1" t="s">
        <v>14</v>
      </c>
      <c r="B14" s="11">
        <v>15.17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3.36</v>
      </c>
      <c r="C17" s="79"/>
    </row>
    <row r="18" spans="1:3" ht="12.75">
      <c r="A18" t="s">
        <v>2</v>
      </c>
      <c r="B18" s="2">
        <f>SUM(B7:B17)</f>
        <v>161.42000000000002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6.3</v>
      </c>
      <c r="C21" s="79"/>
    </row>
    <row r="22" spans="1:3" ht="12.75">
      <c r="A22" s="1" t="s">
        <v>19</v>
      </c>
      <c r="B22" s="7">
        <v>17.51</v>
      </c>
      <c r="C22" s="79"/>
    </row>
    <row r="23" spans="1:3" ht="12.75">
      <c r="A23" s="1" t="s">
        <v>20</v>
      </c>
      <c r="B23" s="7">
        <v>9.35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69.96000000000001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231.38000000000002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18.93999999999997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3.8433333333333337</v>
      </c>
      <c r="C32" s="79"/>
    </row>
    <row r="33" spans="1:3" ht="12.75">
      <c r="A33" t="s">
        <v>23</v>
      </c>
      <c r="B33" s="2">
        <f>B25/B2</f>
        <v>1.665714285714286</v>
      </c>
      <c r="C33" s="79"/>
    </row>
    <row r="34" spans="1:3" ht="12.75">
      <c r="A34" t="s">
        <v>26</v>
      </c>
      <c r="B34" s="2">
        <f>B27/B2</f>
        <v>5.509047619047619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9.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145</v>
      </c>
      <c r="C1" s="52" t="s">
        <v>64</v>
      </c>
      <c r="D1" s="52" t="s">
        <v>122</v>
      </c>
      <c r="E1" s="53" t="s">
        <v>72</v>
      </c>
      <c r="F1" s="52" t="s">
        <v>76</v>
      </c>
      <c r="G1" s="52" t="s">
        <v>77</v>
      </c>
      <c r="H1" s="54" t="s">
        <v>67</v>
      </c>
    </row>
    <row r="2" spans="1:8" ht="12.75">
      <c r="A2" s="55" t="s">
        <v>62</v>
      </c>
      <c r="B2" s="15" t="s">
        <v>63</v>
      </c>
      <c r="C2" s="15" t="s">
        <v>65</v>
      </c>
      <c r="D2" s="46" t="s">
        <v>123</v>
      </c>
      <c r="E2" s="50" t="s">
        <v>73</v>
      </c>
      <c r="F2" s="15" t="s">
        <v>73</v>
      </c>
      <c r="G2" s="15" t="s">
        <v>73</v>
      </c>
      <c r="H2" s="56" t="s">
        <v>66</v>
      </c>
    </row>
    <row r="3" spans="1:8" ht="12.75">
      <c r="A3" s="57" t="s">
        <v>48</v>
      </c>
      <c r="B3" s="47">
        <f>HRSW!B4</f>
        <v>201</v>
      </c>
      <c r="C3" s="47">
        <f>HRSW!B18</f>
        <v>139.76</v>
      </c>
      <c r="D3" s="16">
        <f>B3-C3</f>
        <v>61.24000000000001</v>
      </c>
      <c r="E3" s="18">
        <v>0</v>
      </c>
      <c r="F3" s="19">
        <f aca="true" t="shared" si="0" ref="F3:F20">B3*E3</f>
        <v>0</v>
      </c>
      <c r="G3" s="19">
        <f aca="true" t="shared" si="1" ref="G3:G20">E3*C3</f>
        <v>0</v>
      </c>
      <c r="H3" s="34">
        <f>F3-G3</f>
        <v>0</v>
      </c>
    </row>
    <row r="4" spans="1:8" ht="12.75">
      <c r="A4" s="57" t="s">
        <v>49</v>
      </c>
      <c r="B4" s="47">
        <f>Durum!B4</f>
        <v>210.29999999999998</v>
      </c>
      <c r="C4" s="47">
        <f>Durum!B18</f>
        <v>142.37</v>
      </c>
      <c r="D4" s="16">
        <f aca="true" t="shared" si="2" ref="D4:D20">B4-C4</f>
        <v>67.92999999999998</v>
      </c>
      <c r="E4" s="18">
        <v>800</v>
      </c>
      <c r="F4" s="19">
        <f t="shared" si="0"/>
        <v>168240</v>
      </c>
      <c r="G4" s="19">
        <f t="shared" si="1"/>
        <v>113896</v>
      </c>
      <c r="H4" s="34">
        <f aca="true" t="shared" si="3" ref="H4:H19">F4-G4</f>
        <v>54344</v>
      </c>
    </row>
    <row r="5" spans="1:8" ht="12.75">
      <c r="A5" s="57" t="s">
        <v>50</v>
      </c>
      <c r="B5" s="47">
        <f>Barley!B4</f>
        <v>274.56</v>
      </c>
      <c r="C5" s="47">
        <f>Barley!B18</f>
        <v>143.25999999999996</v>
      </c>
      <c r="D5" s="16">
        <f t="shared" si="2"/>
        <v>131.30000000000004</v>
      </c>
      <c r="E5" s="18">
        <v>400</v>
      </c>
      <c r="F5" s="19">
        <f t="shared" si="0"/>
        <v>109824</v>
      </c>
      <c r="G5" s="19">
        <f t="shared" si="1"/>
        <v>57303.999999999985</v>
      </c>
      <c r="H5" s="34">
        <f t="shared" si="3"/>
        <v>52520.000000000015</v>
      </c>
    </row>
    <row r="6" spans="1:8" ht="12.75">
      <c r="A6" s="57" t="s">
        <v>25</v>
      </c>
      <c r="B6" s="47">
        <f>Corn!B4</f>
        <v>332</v>
      </c>
      <c r="C6" s="47">
        <f>Corn!B18</f>
        <v>231.39000000000001</v>
      </c>
      <c r="D6" s="16">
        <f t="shared" si="2"/>
        <v>100.60999999999999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7" t="s">
        <v>159</v>
      </c>
      <c r="B7" s="47">
        <f>Soy!B4</f>
        <v>249.54999999999998</v>
      </c>
      <c r="C7" s="47">
        <f>Soy!B18</f>
        <v>148.70000000000002</v>
      </c>
      <c r="D7" s="16">
        <f>B7-C7</f>
        <v>100.84999999999997</v>
      </c>
      <c r="E7" s="18">
        <v>0</v>
      </c>
      <c r="F7" s="19">
        <f>B7*E7</f>
        <v>0</v>
      </c>
      <c r="G7" s="19">
        <f>E7*C7</f>
        <v>0</v>
      </c>
      <c r="H7" s="34">
        <f>F7-G7</f>
        <v>0</v>
      </c>
    </row>
    <row r="8" spans="1:8" ht="12.75">
      <c r="A8" s="57" t="s">
        <v>51</v>
      </c>
      <c r="B8" s="47">
        <f>Oil_SF!B4</f>
        <v>286.34</v>
      </c>
      <c r="C8" s="47">
        <f>Oil_SF!B18</f>
        <v>180.66</v>
      </c>
      <c r="D8" s="16">
        <f t="shared" si="2"/>
        <v>105.67999999999998</v>
      </c>
      <c r="E8" s="18">
        <v>0</v>
      </c>
      <c r="F8" s="19">
        <f t="shared" si="0"/>
        <v>0</v>
      </c>
      <c r="G8" s="19">
        <f t="shared" si="1"/>
        <v>0</v>
      </c>
      <c r="H8" s="34">
        <f t="shared" si="3"/>
        <v>0</v>
      </c>
    </row>
    <row r="9" spans="1:8" ht="12.75">
      <c r="A9" s="57" t="s">
        <v>52</v>
      </c>
      <c r="B9" s="47">
        <f>Canola!B4</f>
        <v>263.31</v>
      </c>
      <c r="C9" s="47">
        <f>Canola!B18</f>
        <v>179.75000000000003</v>
      </c>
      <c r="D9" s="16">
        <f t="shared" si="2"/>
        <v>83.55999999999997</v>
      </c>
      <c r="E9" s="18">
        <v>0</v>
      </c>
      <c r="F9" s="19">
        <f t="shared" si="0"/>
        <v>0</v>
      </c>
      <c r="G9" s="19">
        <f t="shared" si="1"/>
        <v>0</v>
      </c>
      <c r="H9" s="34">
        <f t="shared" si="3"/>
        <v>0</v>
      </c>
    </row>
    <row r="10" spans="1:8" ht="12.75">
      <c r="A10" s="57" t="s">
        <v>53</v>
      </c>
      <c r="B10" s="47">
        <f>Flax!B4</f>
        <v>228.96</v>
      </c>
      <c r="C10" s="47">
        <f>Flax!B18</f>
        <v>108.74</v>
      </c>
      <c r="D10" s="16">
        <f t="shared" si="2"/>
        <v>120.22000000000001</v>
      </c>
      <c r="E10" s="18">
        <v>400</v>
      </c>
      <c r="F10" s="19">
        <f t="shared" si="0"/>
        <v>91584</v>
      </c>
      <c r="G10" s="19">
        <f t="shared" si="1"/>
        <v>43496</v>
      </c>
      <c r="H10" s="34">
        <f t="shared" si="3"/>
        <v>48088</v>
      </c>
    </row>
    <row r="11" spans="1:8" ht="12.75">
      <c r="A11" s="57" t="s">
        <v>56</v>
      </c>
      <c r="B11" s="47">
        <f>Peas!B4</f>
        <v>223.20000000000002</v>
      </c>
      <c r="C11" s="47">
        <f>Peas!B18</f>
        <v>139.19</v>
      </c>
      <c r="D11" s="16">
        <f t="shared" si="2"/>
        <v>84.01000000000002</v>
      </c>
      <c r="E11" s="18">
        <v>400</v>
      </c>
      <c r="F11" s="19">
        <f t="shared" si="0"/>
        <v>89280</v>
      </c>
      <c r="G11" s="19">
        <f t="shared" si="1"/>
        <v>55676</v>
      </c>
      <c r="H11" s="34">
        <f t="shared" si="3"/>
        <v>33604</v>
      </c>
    </row>
    <row r="12" spans="1:8" ht="12.75">
      <c r="A12" s="57" t="s">
        <v>57</v>
      </c>
      <c r="B12" s="47">
        <f>Oats!B4</f>
        <v>160.06</v>
      </c>
      <c r="C12" s="47">
        <f>Oats!B18</f>
        <v>112.86</v>
      </c>
      <c r="D12" s="16">
        <f t="shared" si="2"/>
        <v>47.2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7" t="s">
        <v>58</v>
      </c>
      <c r="B13" s="47">
        <f>Lentil!B4</f>
        <v>228.6</v>
      </c>
      <c r="C13" s="47">
        <f>Lentil!B18</f>
        <v>123.14999999999999</v>
      </c>
      <c r="D13" s="16">
        <f t="shared" si="2"/>
        <v>105.45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7" t="s">
        <v>54</v>
      </c>
      <c r="B14" s="47">
        <f>Mustard!B4</f>
        <v>349.2</v>
      </c>
      <c r="C14" s="47">
        <f>Mustard!B18</f>
        <v>130.05</v>
      </c>
      <c r="D14" s="16">
        <f t="shared" si="2"/>
        <v>219.14999999999998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8" t="s">
        <v>84</v>
      </c>
      <c r="B15" s="47">
        <f>Saffl!B4</f>
        <v>283.5</v>
      </c>
      <c r="C15" s="47">
        <f>Saffl!B18</f>
        <v>133.85999999999999</v>
      </c>
      <c r="D15" s="16">
        <f t="shared" si="2"/>
        <v>149.64000000000001</v>
      </c>
      <c r="E15" s="18">
        <v>0</v>
      </c>
      <c r="F15" s="19">
        <f t="shared" si="0"/>
        <v>0</v>
      </c>
      <c r="G15" s="19">
        <f t="shared" si="1"/>
        <v>0</v>
      </c>
      <c r="H15" s="34">
        <f>F15-G15</f>
        <v>0</v>
      </c>
    </row>
    <row r="16" spans="1:8" ht="12.75">
      <c r="A16" s="57" t="s">
        <v>55</v>
      </c>
      <c r="B16" s="47">
        <f>Buckwht!B4</f>
        <v>238.85000000000002</v>
      </c>
      <c r="C16" s="47">
        <f>Buckwht!B18</f>
        <v>111.38</v>
      </c>
      <c r="D16" s="16">
        <f t="shared" si="2"/>
        <v>127.47000000000003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7" t="s">
        <v>59</v>
      </c>
      <c r="B17" s="47">
        <f>Millet!B4</f>
        <v>117</v>
      </c>
      <c r="C17" s="47">
        <f>Millet!B18</f>
        <v>79.22</v>
      </c>
      <c r="D17" s="16">
        <f t="shared" si="2"/>
        <v>37.78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60</v>
      </c>
      <c r="B18" s="47">
        <f>HRWW!B4</f>
        <v>250.32</v>
      </c>
      <c r="C18" s="47">
        <f>HRWW!B18</f>
        <v>161.42000000000002</v>
      </c>
      <c r="D18" s="16">
        <f t="shared" si="2"/>
        <v>88.89999999999998</v>
      </c>
      <c r="E18" s="18">
        <v>400</v>
      </c>
      <c r="F18" s="19">
        <f t="shared" si="0"/>
        <v>100128</v>
      </c>
      <c r="G18" s="19">
        <f t="shared" si="1"/>
        <v>64568.00000000001</v>
      </c>
      <c r="H18" s="34">
        <f t="shared" si="3"/>
        <v>35559.99999999999</v>
      </c>
    </row>
    <row r="19" spans="1:8" ht="12.75">
      <c r="A19" s="57" t="s">
        <v>61</v>
      </c>
      <c r="B19" s="47">
        <f>Rye!B4</f>
        <v>245.85999999999999</v>
      </c>
      <c r="C19" s="47">
        <f>Rye!B18</f>
        <v>122.59</v>
      </c>
      <c r="D19" s="16">
        <f t="shared" si="2"/>
        <v>123.26999999999998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69" t="s">
        <v>134</v>
      </c>
      <c r="B20" s="47">
        <f>Chickpea!B4</f>
        <v>378</v>
      </c>
      <c r="C20" s="47">
        <f>Chickpea!B18</f>
        <v>221.04999999999998</v>
      </c>
      <c r="D20" s="16">
        <f t="shared" si="2"/>
        <v>156.95000000000002</v>
      </c>
      <c r="E20" s="18">
        <v>0</v>
      </c>
      <c r="F20" s="19">
        <f t="shared" si="0"/>
        <v>0</v>
      </c>
      <c r="G20" s="19">
        <f t="shared" si="1"/>
        <v>0</v>
      </c>
      <c r="H20" s="34">
        <f>F20-G20</f>
        <v>0</v>
      </c>
    </row>
    <row r="21" spans="1:8" ht="12.75">
      <c r="A21" s="37" t="s">
        <v>78</v>
      </c>
      <c r="B21" s="14"/>
      <c r="C21" s="26"/>
      <c r="D21" s="14"/>
      <c r="E21" s="20">
        <f>SUM(E3:E20)</f>
        <v>2400</v>
      </c>
      <c r="F21" s="20">
        <f>SUM(F3:F20)</f>
        <v>559056</v>
      </c>
      <c r="G21" s="20">
        <f>SUM(G3:G20)</f>
        <v>334940</v>
      </c>
      <c r="H21" s="38">
        <f>SUM(H3:H20)</f>
        <v>224116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9" t="s">
        <v>47</v>
      </c>
      <c r="D23" s="89"/>
      <c r="E23" s="89"/>
      <c r="F23" s="3"/>
      <c r="G23" s="3"/>
      <c r="H23" s="3"/>
    </row>
    <row r="24" spans="1:8" ht="12.75">
      <c r="A24" s="59" t="s">
        <v>74</v>
      </c>
      <c r="B24" s="60"/>
      <c r="C24" s="60"/>
      <c r="D24" s="61"/>
      <c r="E24" s="60" t="s">
        <v>75</v>
      </c>
      <c r="F24" s="60"/>
      <c r="G24" s="60"/>
      <c r="H24" s="62"/>
    </row>
    <row r="25" spans="1:8" ht="12.75">
      <c r="A25" s="57" t="s">
        <v>27</v>
      </c>
      <c r="B25" s="4"/>
      <c r="C25" s="19">
        <f>F21</f>
        <v>559056</v>
      </c>
      <c r="D25" s="4"/>
      <c r="E25" s="4" t="s">
        <v>69</v>
      </c>
      <c r="F25" s="4"/>
      <c r="G25" s="63">
        <f>G21</f>
        <v>334940</v>
      </c>
      <c r="H25" s="64"/>
    </row>
    <row r="26" spans="1:8" ht="12.75">
      <c r="A26" s="90" t="s">
        <v>79</v>
      </c>
      <c r="B26" s="91"/>
      <c r="C26" s="70">
        <v>0</v>
      </c>
      <c r="D26" s="71" t="s">
        <v>71</v>
      </c>
      <c r="E26" s="91" t="s">
        <v>124</v>
      </c>
      <c r="F26" s="91"/>
      <c r="G26" s="70">
        <v>46700</v>
      </c>
      <c r="H26" s="72" t="s">
        <v>71</v>
      </c>
    </row>
    <row r="27" spans="1:11" ht="12.75">
      <c r="A27" s="92"/>
      <c r="B27" s="88"/>
      <c r="C27" s="70">
        <v>0</v>
      </c>
      <c r="D27" s="4"/>
      <c r="E27" s="91" t="s">
        <v>68</v>
      </c>
      <c r="F27" s="91"/>
      <c r="G27" s="70">
        <v>88320</v>
      </c>
      <c r="H27" s="66"/>
      <c r="K27" s="73"/>
    </row>
    <row r="28" spans="1:8" ht="12.75">
      <c r="A28" s="92"/>
      <c r="B28" s="88"/>
      <c r="C28" s="70">
        <v>0</v>
      </c>
      <c r="D28" s="4"/>
      <c r="E28" s="91" t="s">
        <v>125</v>
      </c>
      <c r="F28" s="91"/>
      <c r="G28" s="70">
        <v>0</v>
      </c>
      <c r="H28" s="66"/>
    </row>
    <row r="29" spans="1:8" ht="12.75">
      <c r="A29" s="92"/>
      <c r="B29" s="88"/>
      <c r="C29" s="70">
        <v>0</v>
      </c>
      <c r="D29" s="4"/>
      <c r="E29" s="91" t="s">
        <v>70</v>
      </c>
      <c r="F29" s="91"/>
      <c r="G29" s="70">
        <v>0</v>
      </c>
      <c r="H29" s="66"/>
    </row>
    <row r="30" spans="1:8" ht="12.75">
      <c r="A30" s="92"/>
      <c r="B30" s="88"/>
      <c r="C30" s="70">
        <v>0</v>
      </c>
      <c r="D30" s="4"/>
      <c r="E30" s="88"/>
      <c r="F30" s="88"/>
      <c r="G30" s="70">
        <v>0</v>
      </c>
      <c r="H30" s="66"/>
    </row>
    <row r="31" spans="1:8" ht="12.75">
      <c r="A31" s="92"/>
      <c r="B31" s="88"/>
      <c r="C31" s="70">
        <v>0</v>
      </c>
      <c r="D31" s="4"/>
      <c r="E31" s="88"/>
      <c r="F31" s="88"/>
      <c r="G31" s="70">
        <v>0</v>
      </c>
      <c r="H31" s="66"/>
    </row>
    <row r="32" spans="1:8" ht="12.75">
      <c r="A32" s="92" t="s">
        <v>81</v>
      </c>
      <c r="B32" s="88"/>
      <c r="C32" s="74">
        <v>0</v>
      </c>
      <c r="D32" s="65"/>
      <c r="E32" s="88" t="s">
        <v>80</v>
      </c>
      <c r="F32" s="88"/>
      <c r="G32" s="74">
        <v>13400</v>
      </c>
      <c r="H32" s="66"/>
    </row>
    <row r="33" spans="1:8" ht="12.75">
      <c r="A33" s="57" t="s">
        <v>67</v>
      </c>
      <c r="B33" s="4"/>
      <c r="C33" s="19">
        <f>SUM(C25:C32)</f>
        <v>559056</v>
      </c>
      <c r="D33" s="4"/>
      <c r="E33" s="4" t="s">
        <v>67</v>
      </c>
      <c r="F33" s="4"/>
      <c r="G33" s="32">
        <f>SUM(G25:G32)</f>
        <v>483360</v>
      </c>
      <c r="H33" s="64"/>
    </row>
    <row r="34" spans="1:8" ht="12.75">
      <c r="A34" s="67" t="s">
        <v>126</v>
      </c>
      <c r="B34" s="3"/>
      <c r="C34" s="3"/>
      <c r="D34" s="3"/>
      <c r="E34" s="3"/>
      <c r="F34" s="3"/>
      <c r="G34" s="75">
        <f>C33-G33</f>
        <v>75696</v>
      </c>
      <c r="H34" s="68"/>
    </row>
    <row r="35" ht="12.75">
      <c r="G35" s="6"/>
    </row>
    <row r="36" spans="1:8" ht="12.75">
      <c r="A36" s="78" t="s">
        <v>140</v>
      </c>
      <c r="B36" s="93"/>
      <c r="C36" s="93"/>
      <c r="D36" s="93"/>
      <c r="E36" s="93"/>
      <c r="F36" s="76" t="s">
        <v>135</v>
      </c>
      <c r="G36" s="94"/>
      <c r="H36" s="94"/>
    </row>
    <row r="37" spans="3:6" ht="12.75">
      <c r="C37" s="77"/>
      <c r="D37" s="77"/>
      <c r="E37" s="77"/>
      <c r="F37" s="77"/>
    </row>
    <row r="38" spans="1:12" ht="12.75">
      <c r="A38" t="s">
        <v>29</v>
      </c>
      <c r="B38" s="95" t="s">
        <v>136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2:12" ht="12.75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1" ht="12.75">
      <c r="A41" t="s">
        <v>98</v>
      </c>
    </row>
    <row r="42" spans="1:12" ht="12.75">
      <c r="A42" s="29" t="s">
        <v>85</v>
      </c>
      <c r="B42" s="30" t="s">
        <v>86</v>
      </c>
      <c r="C42" s="30" t="s">
        <v>87</v>
      </c>
      <c r="D42" s="30" t="s">
        <v>88</v>
      </c>
      <c r="E42" s="30" t="s">
        <v>89</v>
      </c>
      <c r="F42" s="30" t="s">
        <v>90</v>
      </c>
      <c r="G42" s="30" t="s">
        <v>91</v>
      </c>
      <c r="H42" s="30" t="s">
        <v>92</v>
      </c>
      <c r="I42" s="30" t="s">
        <v>93</v>
      </c>
      <c r="J42" s="30" t="s">
        <v>94</v>
      </c>
      <c r="K42" s="30" t="s">
        <v>95</v>
      </c>
      <c r="L42" s="31" t="s">
        <v>96</v>
      </c>
    </row>
    <row r="43" spans="1:12" ht="12.75">
      <c r="A43" s="57" t="s">
        <v>48</v>
      </c>
      <c r="B43" s="32">
        <f>$E3*HRSW!$B7</f>
        <v>0</v>
      </c>
      <c r="C43" s="32">
        <f>$E3*HRSW!$B8</f>
        <v>0</v>
      </c>
      <c r="D43" s="32">
        <f>$E3*HRSW!$B9</f>
        <v>0</v>
      </c>
      <c r="E43" s="32">
        <f>$E3*HRSW!$B10</f>
        <v>0</v>
      </c>
      <c r="F43" s="32">
        <f>$E3*HRSW!$B11</f>
        <v>0</v>
      </c>
      <c r="G43" s="32">
        <f>$E3*HRSW!$B12</f>
        <v>0</v>
      </c>
      <c r="H43" s="32">
        <f>$E3*HRSW!$B13</f>
        <v>0</v>
      </c>
      <c r="I43" s="32">
        <f>$E3*HRSW!$B14</f>
        <v>0</v>
      </c>
      <c r="J43" s="32">
        <f>$E3*HRSW!$B15</f>
        <v>0</v>
      </c>
      <c r="K43" s="32">
        <f>$E3*HRSW!$B16</f>
        <v>0</v>
      </c>
      <c r="L43" s="33">
        <f>$E3*HRSW!$B17</f>
        <v>0</v>
      </c>
    </row>
    <row r="44" spans="1:12" ht="12.75">
      <c r="A44" s="57" t="s">
        <v>49</v>
      </c>
      <c r="B44" s="19">
        <f>$E4*Durum!$B7</f>
        <v>13504</v>
      </c>
      <c r="C44" s="19">
        <f>$E4*Durum!$B8</f>
        <v>20000</v>
      </c>
      <c r="D44" s="19">
        <f>$E4*Durum!$B9</f>
        <v>4400</v>
      </c>
      <c r="E44" s="19">
        <f>$E4*Durum!$B10</f>
        <v>0</v>
      </c>
      <c r="F44" s="19">
        <f>$E4*Durum!$B11</f>
        <v>33976</v>
      </c>
      <c r="G44" s="19">
        <f>$E4*Durum!$B12</f>
        <v>11352</v>
      </c>
      <c r="H44" s="19">
        <f>$E4*Durum!$B13</f>
        <v>10368</v>
      </c>
      <c r="I44" s="19">
        <f>$E4*Durum!$B14</f>
        <v>11928</v>
      </c>
      <c r="J44" s="19">
        <f>$E4*Durum!$B15</f>
        <v>0</v>
      </c>
      <c r="K44" s="19">
        <f>$E4*Durum!$B16</f>
        <v>6000</v>
      </c>
      <c r="L44" s="34">
        <f>$E4*Durum!$B17</f>
        <v>2368</v>
      </c>
    </row>
    <row r="45" spans="1:12" ht="12.75">
      <c r="A45" s="57" t="s">
        <v>50</v>
      </c>
      <c r="B45" s="19">
        <f>$E5*Barley!$B7</f>
        <v>5500</v>
      </c>
      <c r="C45" s="19">
        <f>$E5*Barley!$B8</f>
        <v>9400</v>
      </c>
      <c r="D45" s="19">
        <f>$E5*Barley!$B9</f>
        <v>2200</v>
      </c>
      <c r="E45" s="19">
        <f>$E5*Barley!$B10</f>
        <v>0</v>
      </c>
      <c r="F45" s="19">
        <f>$E5*Barley!$B11</f>
        <v>18828</v>
      </c>
      <c r="G45" s="19">
        <f>$E5*Barley!$B12</f>
        <v>5440</v>
      </c>
      <c r="H45" s="19">
        <f>$E5*Barley!$B13</f>
        <v>5608</v>
      </c>
      <c r="I45" s="19">
        <f>$E5*Barley!$B14</f>
        <v>6136</v>
      </c>
      <c r="J45" s="19">
        <f>$E5*Barley!$B15</f>
        <v>0</v>
      </c>
      <c r="K45" s="19">
        <f>$E5*Barley!$B16</f>
        <v>3000</v>
      </c>
      <c r="L45" s="34">
        <f>$E5*Barley!$B17</f>
        <v>1192</v>
      </c>
    </row>
    <row r="46" spans="1:12" ht="12.75">
      <c r="A46" s="57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4">
        <f>$E6*Corn!$B17</f>
        <v>0</v>
      </c>
    </row>
    <row r="47" spans="1:12" ht="12.75">
      <c r="A47" s="57" t="s">
        <v>159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4">
        <f>$E7*Soy!$B17</f>
        <v>0</v>
      </c>
    </row>
    <row r="48" spans="1:12" ht="12.75">
      <c r="A48" s="57" t="s">
        <v>51</v>
      </c>
      <c r="B48" s="19">
        <f>$E8*Oil_SF!$B7</f>
        <v>0</v>
      </c>
      <c r="C48" s="19">
        <f>$E8*Oil_SF!$B8</f>
        <v>0</v>
      </c>
      <c r="D48" s="19">
        <f>$E8*Oil_SF!$B9</f>
        <v>0</v>
      </c>
      <c r="E48" s="19">
        <f>$E8*Oil_SF!$B10</f>
        <v>0</v>
      </c>
      <c r="F48" s="19">
        <f>$E8*Oil_SF!$B11</f>
        <v>0</v>
      </c>
      <c r="G48" s="19">
        <f>$E8*Oil_SF!$B12</f>
        <v>0</v>
      </c>
      <c r="H48" s="19">
        <f>$E8*Oil_SF!$B13</f>
        <v>0</v>
      </c>
      <c r="I48" s="19">
        <f>$E8*Oil_SF!$B14</f>
        <v>0</v>
      </c>
      <c r="J48" s="19">
        <f>$E8*Oil_SF!$B15</f>
        <v>0</v>
      </c>
      <c r="K48" s="19">
        <f>$E8*Oil_SF!$B16</f>
        <v>0</v>
      </c>
      <c r="L48" s="34">
        <f>$E8*Oil_SF!$B17</f>
        <v>0</v>
      </c>
    </row>
    <row r="49" spans="1:12" ht="12.75">
      <c r="A49" s="57" t="s">
        <v>52</v>
      </c>
      <c r="B49" s="19">
        <f>$E9*Canola!$B7</f>
        <v>0</v>
      </c>
      <c r="C49" s="19">
        <f>$E9*Canola!$B8</f>
        <v>0</v>
      </c>
      <c r="D49" s="19">
        <f>$E9*Canola!$B9</f>
        <v>0</v>
      </c>
      <c r="E49" s="19">
        <f>$E9*Canola!$B10</f>
        <v>0</v>
      </c>
      <c r="F49" s="19">
        <f>$E9*Canola!$B11</f>
        <v>0</v>
      </c>
      <c r="G49" s="19">
        <f>$E9*Canola!$B12</f>
        <v>0</v>
      </c>
      <c r="H49" s="19">
        <f>$E9*Canola!$B13</f>
        <v>0</v>
      </c>
      <c r="I49" s="19">
        <f>$E9*Canola!$B14</f>
        <v>0</v>
      </c>
      <c r="J49" s="19">
        <f>$E9*Canola!$B15</f>
        <v>0</v>
      </c>
      <c r="K49" s="19">
        <f>$E9*Canola!$B16</f>
        <v>0</v>
      </c>
      <c r="L49" s="34">
        <f>$E9*Canola!$B17</f>
        <v>0</v>
      </c>
    </row>
    <row r="50" spans="1:12" ht="12.75">
      <c r="A50" s="57" t="s">
        <v>53</v>
      </c>
      <c r="B50" s="19">
        <f>$E10*Flax!$B7</f>
        <v>4560</v>
      </c>
      <c r="C50" s="19">
        <f>$E10*Flax!$B8</f>
        <v>11320</v>
      </c>
      <c r="D50" s="19">
        <f>$E10*Flax!$B9</f>
        <v>0</v>
      </c>
      <c r="E50" s="19">
        <f>$E10*Flax!$B10</f>
        <v>0</v>
      </c>
      <c r="F50" s="19">
        <f>$E10*Flax!$B11</f>
        <v>10460</v>
      </c>
      <c r="G50" s="19">
        <f>$E10*Flax!$B12</f>
        <v>3964</v>
      </c>
      <c r="H50" s="19">
        <f>$E10*Flax!$B13</f>
        <v>5360</v>
      </c>
      <c r="I50" s="19">
        <f>$E10*Flax!$B14</f>
        <v>6328</v>
      </c>
      <c r="J50" s="19">
        <f>$E10*Flax!$B15</f>
        <v>0</v>
      </c>
      <c r="K50" s="19">
        <f>$E10*Flax!$B16</f>
        <v>600</v>
      </c>
      <c r="L50" s="34">
        <f>$E10*Flax!$B17</f>
        <v>903.9999999999999</v>
      </c>
    </row>
    <row r="51" spans="1:12" ht="12.75">
      <c r="A51" s="57" t="s">
        <v>56</v>
      </c>
      <c r="B51" s="19">
        <f>$E11*Peas!$B7</f>
        <v>16800</v>
      </c>
      <c r="C51" s="19">
        <f>$E11*Peas!$B8</f>
        <v>12600</v>
      </c>
      <c r="D51" s="19">
        <f>$E11*Peas!$B9</f>
        <v>600</v>
      </c>
      <c r="E51" s="19">
        <f>$E11*Peas!$B10</f>
        <v>0</v>
      </c>
      <c r="F51" s="19">
        <f>$E11*Peas!$B11</f>
        <v>4264</v>
      </c>
      <c r="G51" s="19">
        <f>$E11*Peas!$B12</f>
        <v>3188</v>
      </c>
      <c r="H51" s="19">
        <f>$E11*Peas!$B13</f>
        <v>6304</v>
      </c>
      <c r="I51" s="19">
        <f>$E11*Peas!$B14</f>
        <v>7059.999999999999</v>
      </c>
      <c r="J51" s="19">
        <f>$E11*Peas!$B15</f>
        <v>0</v>
      </c>
      <c r="K51" s="19">
        <f>$E11*Peas!$B16</f>
        <v>3700</v>
      </c>
      <c r="L51" s="34">
        <f>$E11*Peas!$B17</f>
        <v>1160</v>
      </c>
    </row>
    <row r="52" spans="1:12" ht="12.75">
      <c r="A52" s="57" t="s">
        <v>57</v>
      </c>
      <c r="B52" s="19">
        <f>$E12*Oats!$B7</f>
        <v>0</v>
      </c>
      <c r="C52" s="19">
        <f>$E12*Oats!$B8</f>
        <v>0</v>
      </c>
      <c r="D52" s="19">
        <f>$E12*Oats!$B9</f>
        <v>0</v>
      </c>
      <c r="E52" s="19">
        <f>$E12*Oats!$B10</f>
        <v>0</v>
      </c>
      <c r="F52" s="19">
        <f>$E12*Oats!$B11</f>
        <v>0</v>
      </c>
      <c r="G52" s="19">
        <f>$E12*Oats!$B12</f>
        <v>0</v>
      </c>
      <c r="H52" s="19">
        <f>$E12*Oats!$B13</f>
        <v>0</v>
      </c>
      <c r="I52" s="19">
        <f>$E12*Oats!$B14</f>
        <v>0</v>
      </c>
      <c r="J52" s="19">
        <f>$E12*Oats!$B15</f>
        <v>0</v>
      </c>
      <c r="K52" s="19">
        <f>$E12*Oats!$B16</f>
        <v>0</v>
      </c>
      <c r="L52" s="34">
        <f>$E12*Oats!$B17</f>
        <v>0</v>
      </c>
    </row>
    <row r="53" spans="1:12" ht="12.75">
      <c r="A53" s="57" t="s">
        <v>58</v>
      </c>
      <c r="B53" s="19">
        <f>$E13*Lentil!$B7</f>
        <v>0</v>
      </c>
      <c r="C53" s="19">
        <f>$E13*Lentil!$B8</f>
        <v>0</v>
      </c>
      <c r="D53" s="19">
        <f>$E13*Lentil!$B9</f>
        <v>0</v>
      </c>
      <c r="E53" s="19">
        <f>$E13*Lentil!$B10</f>
        <v>0</v>
      </c>
      <c r="F53" s="19">
        <f>$E13*Lentil!$B11</f>
        <v>0</v>
      </c>
      <c r="G53" s="19">
        <f>$E13*Lentil!$B12</f>
        <v>0</v>
      </c>
      <c r="H53" s="19">
        <f>$E13*Lentil!$B13</f>
        <v>0</v>
      </c>
      <c r="I53" s="19">
        <f>$E13*Lentil!$B14</f>
        <v>0</v>
      </c>
      <c r="J53" s="19">
        <f>$E13*Lentil!$B15</f>
        <v>0</v>
      </c>
      <c r="K53" s="19">
        <f>$E13*Lentil!$B16</f>
        <v>0</v>
      </c>
      <c r="L53" s="34">
        <f>$E13*Lentil!$B17</f>
        <v>0</v>
      </c>
    </row>
    <row r="54" spans="1:12" ht="12.75">
      <c r="A54" s="57" t="s">
        <v>54</v>
      </c>
      <c r="B54" s="19">
        <f>$E14*Mustard!$B7</f>
        <v>0</v>
      </c>
      <c r="C54" s="19">
        <f>$E14*Mustard!$B8</f>
        <v>0</v>
      </c>
      <c r="D54" s="19">
        <f>$E14*Mustard!$B9</f>
        <v>0</v>
      </c>
      <c r="E54" s="19">
        <f>$E14*Mustard!$B10</f>
        <v>0</v>
      </c>
      <c r="F54" s="19">
        <f>$E14*Mustard!$B11</f>
        <v>0</v>
      </c>
      <c r="G54" s="19">
        <f>$E14*Mustard!$B12</f>
        <v>0</v>
      </c>
      <c r="H54" s="19">
        <f>$E14*Mustard!$B13</f>
        <v>0</v>
      </c>
      <c r="I54" s="19">
        <f>$E14*Mustard!$B14</f>
        <v>0</v>
      </c>
      <c r="J54" s="19">
        <f>$E14*Mustard!$B15</f>
        <v>0</v>
      </c>
      <c r="K54" s="19">
        <f>$E14*Mustard!$B16</f>
        <v>0</v>
      </c>
      <c r="L54" s="34">
        <f>$E14*Mustard!$B17</f>
        <v>0</v>
      </c>
    </row>
    <row r="55" spans="1:12" ht="12.75">
      <c r="A55" s="58" t="s">
        <v>84</v>
      </c>
      <c r="B55" s="35">
        <f>$E15*Saffl!$B7</f>
        <v>0</v>
      </c>
      <c r="C55" s="19">
        <f>$E15*Saffl!$B8</f>
        <v>0</v>
      </c>
      <c r="D55" s="19">
        <f>$E15*Saffl!$B9</f>
        <v>0</v>
      </c>
      <c r="E55" s="19">
        <f>$E15*Saffl!$B10</f>
        <v>0</v>
      </c>
      <c r="F55" s="19">
        <f>$E15*Saffl!$B11</f>
        <v>0</v>
      </c>
      <c r="G55" s="19">
        <f>$E15*Saffl!$B12</f>
        <v>0</v>
      </c>
      <c r="H55" s="19">
        <f>$E15*Saffl!$B13</f>
        <v>0</v>
      </c>
      <c r="I55" s="19">
        <f>$E15*Saffl!$B14</f>
        <v>0</v>
      </c>
      <c r="J55" s="19">
        <f>$E15*Saffl!$B15</f>
        <v>0</v>
      </c>
      <c r="K55" s="19">
        <f>$E15*Saffl!$B16</f>
        <v>0</v>
      </c>
      <c r="L55" s="34">
        <f>$E15*Saffl!$B17</f>
        <v>0</v>
      </c>
    </row>
    <row r="56" spans="1:12" ht="12.75">
      <c r="A56" s="57" t="s">
        <v>55</v>
      </c>
      <c r="B56" s="35">
        <f>$E16*Buckwht!$B7</f>
        <v>0</v>
      </c>
      <c r="C56" s="35">
        <f>$E16*Buckwht!$B8</f>
        <v>0</v>
      </c>
      <c r="D56" s="35">
        <f>$E16*Buckwht!$B9</f>
        <v>0</v>
      </c>
      <c r="E56" s="35">
        <f>$E16*Buckwht!$B10</f>
        <v>0</v>
      </c>
      <c r="F56" s="35">
        <f>$E16*Buckwht!$B11</f>
        <v>0</v>
      </c>
      <c r="G56" s="35">
        <f>$E16*Buckwht!$B12</f>
        <v>0</v>
      </c>
      <c r="H56" s="35">
        <f>$E16*Buckwht!$B13</f>
        <v>0</v>
      </c>
      <c r="I56" s="35">
        <f>$E16*Buckwht!$B14</f>
        <v>0</v>
      </c>
      <c r="J56" s="35">
        <f>$E16*Buckwht!$B15</f>
        <v>0</v>
      </c>
      <c r="K56" s="35">
        <f>$E16*Buckwht!$B16</f>
        <v>0</v>
      </c>
      <c r="L56" s="36">
        <f>$E16*Buckwht!$B17</f>
        <v>0</v>
      </c>
    </row>
    <row r="57" spans="1:12" ht="12.75">
      <c r="A57" s="57" t="s">
        <v>59</v>
      </c>
      <c r="B57" s="35">
        <f>$E17*Millet!$B7</f>
        <v>0</v>
      </c>
      <c r="C57" s="35">
        <f>$E17*Millet!$B8</f>
        <v>0</v>
      </c>
      <c r="D57" s="35">
        <f>$E17*Millet!$B9</f>
        <v>0</v>
      </c>
      <c r="E57" s="35">
        <f>$E17*Millet!$B10</f>
        <v>0</v>
      </c>
      <c r="F57" s="35">
        <f>$E17*Millet!$B11</f>
        <v>0</v>
      </c>
      <c r="G57" s="35">
        <f>$E17*Millet!$B12</f>
        <v>0</v>
      </c>
      <c r="H57" s="35">
        <f>$E17*Millet!$B13</f>
        <v>0</v>
      </c>
      <c r="I57" s="35">
        <f>$E17*Millet!$B14</f>
        <v>0</v>
      </c>
      <c r="J57" s="35">
        <f>$E17*Millet!$B15</f>
        <v>0</v>
      </c>
      <c r="K57" s="35">
        <f>$E17*Millet!$B16</f>
        <v>0</v>
      </c>
      <c r="L57" s="36">
        <f>$E17*Millet!$B17</f>
        <v>0</v>
      </c>
    </row>
    <row r="58" spans="1:12" ht="12.75">
      <c r="A58" s="57" t="s">
        <v>60</v>
      </c>
      <c r="B58" s="35">
        <f>$E18*HRWW!$B7</f>
        <v>4600</v>
      </c>
      <c r="C58" s="35">
        <f>$E18*HRWW!$B8</f>
        <v>8900</v>
      </c>
      <c r="D58" s="35">
        <f>$E18*HRWW!$B9</f>
        <v>3600</v>
      </c>
      <c r="E58" s="35">
        <f>$E18*HRWW!$B10</f>
        <v>0</v>
      </c>
      <c r="F58" s="35">
        <f>$E18*HRWW!$B11</f>
        <v>25916.000000000004</v>
      </c>
      <c r="G58" s="35">
        <f>$E18*HRWW!$B12</f>
        <v>5824</v>
      </c>
      <c r="H58" s="35">
        <f>$E18*HRWW!$B13</f>
        <v>5316</v>
      </c>
      <c r="I58" s="35">
        <f>$E18*HRWW!$B14</f>
        <v>6068</v>
      </c>
      <c r="J58" s="35">
        <f>$E18*HRWW!$B15</f>
        <v>0</v>
      </c>
      <c r="K58" s="35">
        <f>$E18*HRWW!$B16</f>
        <v>3000</v>
      </c>
      <c r="L58" s="36">
        <f>$E18*HRWW!$B17</f>
        <v>1344</v>
      </c>
    </row>
    <row r="59" spans="1:12" ht="12.75">
      <c r="A59" s="57" t="s">
        <v>61</v>
      </c>
      <c r="B59" s="35">
        <f>$E19*Rye!$B7</f>
        <v>0</v>
      </c>
      <c r="C59" s="35">
        <f>$E19*Rye!$B8</f>
        <v>0</v>
      </c>
      <c r="D59" s="35">
        <f>$E19*Rye!$B9</f>
        <v>0</v>
      </c>
      <c r="E59" s="35">
        <f>$E19*Rye!$B10</f>
        <v>0</v>
      </c>
      <c r="F59" s="35">
        <f>$E19*Rye!$B11</f>
        <v>0</v>
      </c>
      <c r="G59" s="35">
        <f>$E19*Rye!$B12</f>
        <v>0</v>
      </c>
      <c r="H59" s="35">
        <f>$E19*Rye!$B13</f>
        <v>0</v>
      </c>
      <c r="I59" s="35">
        <f>$E19*Rye!$B14</f>
        <v>0</v>
      </c>
      <c r="J59" s="35">
        <f>$E19*Rye!$B15</f>
        <v>0</v>
      </c>
      <c r="K59" s="35">
        <f>$E19*Rye!$B16</f>
        <v>0</v>
      </c>
      <c r="L59" s="36">
        <f>$E19*Rye!$B17</f>
        <v>0</v>
      </c>
    </row>
    <row r="60" spans="1:12" ht="12.75">
      <c r="A60" s="58" t="s">
        <v>82</v>
      </c>
      <c r="B60" s="35">
        <f>$E20*Chickpea!$B7</f>
        <v>0</v>
      </c>
      <c r="C60" s="35">
        <f>$E20*Chickpea!$B8</f>
        <v>0</v>
      </c>
      <c r="D60" s="35">
        <f>$E20*Chickpea!$B9</f>
        <v>0</v>
      </c>
      <c r="E60" s="35">
        <f>$E20*Chickpea!$B10</f>
        <v>0</v>
      </c>
      <c r="F60" s="35">
        <f>$E20*Chickpea!$B11</f>
        <v>0</v>
      </c>
      <c r="G60" s="35">
        <f>$E20*Chickpea!$B12</f>
        <v>0</v>
      </c>
      <c r="H60" s="35">
        <f>$E20*Chickpea!$B13</f>
        <v>0</v>
      </c>
      <c r="I60" s="35">
        <f>$E20*Chickpea!$B14</f>
        <v>0</v>
      </c>
      <c r="J60" s="35">
        <f>$E20*Chickpea!$B15</f>
        <v>0</v>
      </c>
      <c r="K60" s="35">
        <f>$E20*Chickpea!$B16</f>
        <v>0</v>
      </c>
      <c r="L60" s="36">
        <f>$E20*Chickpea!$B17</f>
        <v>0</v>
      </c>
    </row>
    <row r="61" spans="1:12" ht="12.75">
      <c r="A61" s="37" t="s">
        <v>78</v>
      </c>
      <c r="B61" s="20">
        <f>SUM(B43:B60)</f>
        <v>44964</v>
      </c>
      <c r="C61" s="20">
        <f aca="true" t="shared" si="4" ref="C61:L61">SUM(C43:C60)</f>
        <v>62220</v>
      </c>
      <c r="D61" s="20">
        <f t="shared" si="4"/>
        <v>10800</v>
      </c>
      <c r="E61" s="20">
        <f t="shared" si="4"/>
        <v>0</v>
      </c>
      <c r="F61" s="20">
        <f t="shared" si="4"/>
        <v>93444</v>
      </c>
      <c r="G61" s="20">
        <f t="shared" si="4"/>
        <v>29768</v>
      </c>
      <c r="H61" s="20">
        <f t="shared" si="4"/>
        <v>32956</v>
      </c>
      <c r="I61" s="20">
        <f t="shared" si="4"/>
        <v>37520</v>
      </c>
      <c r="J61" s="20">
        <f t="shared" si="4"/>
        <v>0</v>
      </c>
      <c r="K61" s="20">
        <f t="shared" si="4"/>
        <v>16300</v>
      </c>
      <c r="L61" s="38">
        <f t="shared" si="4"/>
        <v>6968</v>
      </c>
    </row>
    <row r="62" spans="1:12" ht="12.75">
      <c r="A62" s="37" t="s">
        <v>97</v>
      </c>
      <c r="B62" s="20"/>
      <c r="C62" s="38"/>
      <c r="D62" s="39">
        <f>SUM(B61:L61)</f>
        <v>334940</v>
      </c>
      <c r="E62" s="21"/>
      <c r="F62" s="21"/>
      <c r="G62" s="21"/>
      <c r="H62" s="21"/>
      <c r="I62" s="21"/>
      <c r="J62" s="21"/>
      <c r="K62" s="21"/>
      <c r="L62" s="21"/>
    </row>
  </sheetData>
  <sheetProtection sheet="1" objects="1" scenarios="1"/>
  <mergeCells count="19"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81" t="s">
        <v>29</v>
      </c>
    </row>
    <row r="2" spans="1:3" ht="12.75">
      <c r="A2" t="s">
        <v>28</v>
      </c>
      <c r="B2" s="9">
        <v>38</v>
      </c>
      <c r="C2" s="79"/>
    </row>
    <row r="3" spans="1:3" ht="12.75">
      <c r="A3" t="s">
        <v>146</v>
      </c>
      <c r="B3" s="10">
        <v>6.47</v>
      </c>
      <c r="C3" s="79"/>
    </row>
    <row r="4" spans="1:3" ht="12.75">
      <c r="A4" t="s">
        <v>27</v>
      </c>
      <c r="B4" s="2">
        <f>B2*B3</f>
        <v>245.85999999999999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13.8</v>
      </c>
      <c r="C7" s="79"/>
    </row>
    <row r="8" spans="1:3" ht="12.75">
      <c r="A8" s="1" t="s">
        <v>9</v>
      </c>
      <c r="B8" s="11">
        <v>6.5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57.35</v>
      </c>
      <c r="C11" s="79"/>
    </row>
    <row r="12" spans="1:3" ht="12.75">
      <c r="A12" s="1" t="s">
        <v>11</v>
      </c>
      <c r="B12" s="11">
        <v>7.79</v>
      </c>
      <c r="C12" s="79"/>
    </row>
    <row r="13" spans="1:3" ht="12.75">
      <c r="A13" s="1" t="s">
        <v>13</v>
      </c>
      <c r="B13" s="11">
        <v>12.8</v>
      </c>
      <c r="C13" s="79"/>
    </row>
    <row r="14" spans="1:3" ht="12.75">
      <c r="A14" s="1" t="s">
        <v>14</v>
      </c>
      <c r="B14" s="11">
        <v>14.3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2.55</v>
      </c>
      <c r="C17" s="79"/>
    </row>
    <row r="18" spans="1:3" ht="12.75">
      <c r="A18" t="s">
        <v>2</v>
      </c>
      <c r="B18" s="2">
        <f>SUM(B7:B17)</f>
        <v>122.59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6.19</v>
      </c>
      <c r="C21" s="79"/>
    </row>
    <row r="22" spans="1:3" ht="12.75">
      <c r="A22" s="1" t="s">
        <v>19</v>
      </c>
      <c r="B22" s="7">
        <v>16.96</v>
      </c>
      <c r="C22" s="79"/>
    </row>
    <row r="23" spans="1:3" ht="12.75">
      <c r="A23" s="1" t="s">
        <v>20</v>
      </c>
      <c r="B23" s="7">
        <v>9.08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69.03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191.62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54.23999999999998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3.2260526315789475</v>
      </c>
      <c r="C32" s="79"/>
    </row>
    <row r="33" spans="1:3" ht="12.75">
      <c r="A33" t="s">
        <v>23</v>
      </c>
      <c r="B33" s="2">
        <f>B25/B2</f>
        <v>1.816578947368421</v>
      </c>
      <c r="C33" s="79"/>
    </row>
    <row r="34" spans="1:3" ht="12.75">
      <c r="A34" t="s">
        <v>26</v>
      </c>
      <c r="B34" s="2">
        <f>B27/B2</f>
        <v>5.042631578947368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30</v>
      </c>
      <c r="B1" s="22" t="s">
        <v>0</v>
      </c>
      <c r="C1" s="81" t="s">
        <v>29</v>
      </c>
    </row>
    <row r="2" spans="1:3" ht="12.75">
      <c r="A2" t="s">
        <v>28</v>
      </c>
      <c r="B2" s="9">
        <v>30</v>
      </c>
      <c r="C2" s="79"/>
    </row>
    <row r="3" spans="1:3" ht="12.75">
      <c r="A3" t="s">
        <v>146</v>
      </c>
      <c r="B3" s="12">
        <v>6.7</v>
      </c>
      <c r="C3" s="79"/>
    </row>
    <row r="4" spans="1:3" ht="12.75">
      <c r="A4" t="s">
        <v>27</v>
      </c>
      <c r="B4" s="2">
        <f>B2*B3</f>
        <v>201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15.3</v>
      </c>
      <c r="C7" s="79"/>
    </row>
    <row r="8" spans="1:3" ht="12.75">
      <c r="A8" s="1" t="s">
        <v>9</v>
      </c>
      <c r="B8" s="11">
        <v>25</v>
      </c>
      <c r="C8" s="79"/>
    </row>
    <row r="9" spans="1:3" ht="12.75">
      <c r="A9" s="1" t="s">
        <v>24</v>
      </c>
      <c r="B9" s="11">
        <v>5.5</v>
      </c>
      <c r="C9" s="79" t="s">
        <v>143</v>
      </c>
    </row>
    <row r="10" spans="1:3" ht="12.75">
      <c r="A10" s="1" t="s">
        <v>10</v>
      </c>
      <c r="B10" s="11">
        <v>0</v>
      </c>
      <c r="C10" s="80" t="s">
        <v>147</v>
      </c>
    </row>
    <row r="11" spans="1:3" ht="12.75">
      <c r="A11" s="1" t="s">
        <v>12</v>
      </c>
      <c r="B11" s="11">
        <v>42.47</v>
      </c>
      <c r="C11" s="79"/>
    </row>
    <row r="12" spans="1:3" ht="12.75">
      <c r="A12" s="1" t="s">
        <v>11</v>
      </c>
      <c r="B12" s="11">
        <v>13.21</v>
      </c>
      <c r="C12" s="79"/>
    </row>
    <row r="13" spans="1:3" ht="12.75">
      <c r="A13" s="1" t="s">
        <v>13</v>
      </c>
      <c r="B13" s="11">
        <v>12.96</v>
      </c>
      <c r="C13" s="79"/>
    </row>
    <row r="14" spans="1:3" ht="12.75">
      <c r="A14" s="1" t="s">
        <v>14</v>
      </c>
      <c r="B14" s="11">
        <v>14.91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2.91</v>
      </c>
      <c r="C17" s="79"/>
    </row>
    <row r="18" spans="1:3" ht="12.75">
      <c r="A18" t="s">
        <v>2</v>
      </c>
      <c r="B18" s="2">
        <f>SUM(B7:B17)</f>
        <v>139.76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6.2</v>
      </c>
      <c r="C21" s="79"/>
    </row>
    <row r="22" spans="1:3" ht="12.75">
      <c r="A22" s="1" t="s">
        <v>19</v>
      </c>
      <c r="B22" s="7">
        <v>17.3</v>
      </c>
      <c r="C22" s="79"/>
    </row>
    <row r="23" spans="1:3" ht="12.75">
      <c r="A23" s="1" t="s">
        <v>20</v>
      </c>
      <c r="B23" s="7">
        <v>9.4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69.69999999999999</v>
      </c>
      <c r="C25" s="79"/>
    </row>
    <row r="26" spans="2:3" ht="12.75" customHeight="1">
      <c r="B26" s="2"/>
      <c r="C26" s="79"/>
    </row>
    <row r="27" spans="1:3" ht="12.75">
      <c r="A27" t="s">
        <v>5</v>
      </c>
      <c r="B27" s="2">
        <f>B18+B25</f>
        <v>209.45999999999998</v>
      </c>
      <c r="C27" s="79"/>
    </row>
    <row r="28" spans="2:3" ht="12.75" customHeight="1">
      <c r="B28" s="2"/>
      <c r="C28" s="79"/>
    </row>
    <row r="29" spans="1:3" ht="12.75">
      <c r="A29" t="s">
        <v>31</v>
      </c>
      <c r="B29" s="2">
        <f>B4-B27</f>
        <v>-8.45999999999998</v>
      </c>
      <c r="C29" s="79"/>
    </row>
    <row r="30" spans="2:3" ht="12.75" customHeight="1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4.658666666666666</v>
      </c>
      <c r="C32" s="79"/>
    </row>
    <row r="33" spans="1:3" ht="12.75">
      <c r="A33" t="s">
        <v>23</v>
      </c>
      <c r="B33" s="2">
        <f>B25/B2</f>
        <v>2.323333333333333</v>
      </c>
      <c r="C33" s="79"/>
    </row>
    <row r="34" spans="1:3" ht="12.75">
      <c r="A34" t="s">
        <v>26</v>
      </c>
      <c r="B34" s="2">
        <f>B27/B2</f>
        <v>6.981999999999999</v>
      </c>
      <c r="C34" s="79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32</v>
      </c>
      <c r="B1" s="22" t="s">
        <v>0</v>
      </c>
      <c r="C1" s="82" t="s">
        <v>29</v>
      </c>
    </row>
    <row r="2" spans="1:3" ht="12.75">
      <c r="A2" t="s">
        <v>28</v>
      </c>
      <c r="B2" s="9">
        <v>30</v>
      </c>
      <c r="C2" s="79"/>
    </row>
    <row r="3" spans="1:3" ht="12.75">
      <c r="A3" t="s">
        <v>146</v>
      </c>
      <c r="B3" s="10">
        <v>7.01</v>
      </c>
      <c r="C3" s="79" t="s">
        <v>160</v>
      </c>
    </row>
    <row r="4" spans="1:3" ht="12.75">
      <c r="A4" t="s">
        <v>27</v>
      </c>
      <c r="B4">
        <f>B2*B3</f>
        <v>210.29999999999998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16.88</v>
      </c>
      <c r="C7" s="79"/>
    </row>
    <row r="8" spans="1:3" ht="12.75">
      <c r="A8" s="1" t="s">
        <v>9</v>
      </c>
      <c r="B8" s="11">
        <v>25</v>
      </c>
      <c r="C8" s="79"/>
    </row>
    <row r="9" spans="1:3" ht="12.75">
      <c r="A9" s="1" t="s">
        <v>24</v>
      </c>
      <c r="B9" s="11">
        <v>5.5</v>
      </c>
      <c r="C9" s="79" t="s">
        <v>143</v>
      </c>
    </row>
    <row r="10" spans="1:3" ht="12.75">
      <c r="A10" s="1" t="s">
        <v>10</v>
      </c>
      <c r="B10" s="11">
        <v>0</v>
      </c>
      <c r="C10" s="79" t="s">
        <v>148</v>
      </c>
    </row>
    <row r="11" spans="1:3" ht="12.75">
      <c r="A11" s="1" t="s">
        <v>12</v>
      </c>
      <c r="B11" s="11">
        <v>42.47</v>
      </c>
      <c r="C11" s="79"/>
    </row>
    <row r="12" spans="1:3" ht="12.75">
      <c r="A12" s="1" t="s">
        <v>11</v>
      </c>
      <c r="B12" s="11">
        <v>14.19</v>
      </c>
      <c r="C12" s="79"/>
    </row>
    <row r="13" spans="1:3" ht="12.75">
      <c r="A13" s="1" t="s">
        <v>13</v>
      </c>
      <c r="B13" s="11">
        <v>12.96</v>
      </c>
      <c r="C13" s="79"/>
    </row>
    <row r="14" spans="1:3" ht="12.75">
      <c r="A14" s="1" t="s">
        <v>14</v>
      </c>
      <c r="B14" s="11">
        <v>14.91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2.96</v>
      </c>
      <c r="C17" s="79"/>
    </row>
    <row r="18" spans="1:3" ht="12.75">
      <c r="A18" t="s">
        <v>2</v>
      </c>
      <c r="B18" s="2">
        <f>SUM(B7:B17)</f>
        <v>142.37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6.2</v>
      </c>
      <c r="C21" s="79"/>
    </row>
    <row r="22" spans="1:3" ht="12.75">
      <c r="A22" s="1" t="s">
        <v>19</v>
      </c>
      <c r="B22" s="7">
        <v>17.3</v>
      </c>
      <c r="C22" s="79"/>
    </row>
    <row r="23" spans="1:3" ht="12.75">
      <c r="A23" s="1" t="s">
        <v>20</v>
      </c>
      <c r="B23" s="7">
        <v>9.4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69.69999999999999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212.07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-1.7700000000000102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4.745666666666667</v>
      </c>
      <c r="C32" s="79"/>
    </row>
    <row r="33" spans="1:3" ht="12.75">
      <c r="A33" t="s">
        <v>23</v>
      </c>
      <c r="B33" s="2">
        <f>B25/B2</f>
        <v>2.323333333333333</v>
      </c>
      <c r="C33" s="79"/>
    </row>
    <row r="34" spans="1:3" ht="12.75">
      <c r="A34" t="s">
        <v>26</v>
      </c>
      <c r="B34" s="2">
        <f>B27/B2</f>
        <v>7.069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81" t="s">
        <v>29</v>
      </c>
    </row>
    <row r="2" spans="1:3" ht="12.75">
      <c r="A2" t="s">
        <v>28</v>
      </c>
      <c r="B2" s="9">
        <v>52</v>
      </c>
      <c r="C2" s="79"/>
    </row>
    <row r="3" spans="1:3" ht="12.75">
      <c r="A3" t="s">
        <v>146</v>
      </c>
      <c r="B3" s="10">
        <v>5.28</v>
      </c>
      <c r="C3" s="79" t="s">
        <v>161</v>
      </c>
    </row>
    <row r="4" spans="1:3" ht="12.75">
      <c r="A4" t="s">
        <v>27</v>
      </c>
      <c r="B4">
        <f>B2*B3</f>
        <v>274.56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13.75</v>
      </c>
      <c r="C7" s="79"/>
    </row>
    <row r="8" spans="1:3" ht="12.75">
      <c r="A8" s="1" t="s">
        <v>9</v>
      </c>
      <c r="B8" s="11">
        <v>23.5</v>
      </c>
      <c r="C8" s="79"/>
    </row>
    <row r="9" spans="1:3" ht="12.75">
      <c r="A9" s="1" t="s">
        <v>24</v>
      </c>
      <c r="B9" s="11">
        <v>5.5</v>
      </c>
      <c r="C9" s="79" t="s">
        <v>143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47.07</v>
      </c>
      <c r="C11" s="79"/>
    </row>
    <row r="12" spans="1:3" ht="12.75">
      <c r="A12" s="1" t="s">
        <v>11</v>
      </c>
      <c r="B12" s="11">
        <v>13.6</v>
      </c>
      <c r="C12" s="79"/>
    </row>
    <row r="13" spans="1:3" ht="12.75">
      <c r="A13" s="1" t="s">
        <v>13</v>
      </c>
      <c r="B13" s="11">
        <v>14.02</v>
      </c>
      <c r="C13" s="79"/>
    </row>
    <row r="14" spans="1:3" ht="12.75">
      <c r="A14" s="1" t="s">
        <v>14</v>
      </c>
      <c r="B14" s="11">
        <v>15.34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2.98</v>
      </c>
      <c r="C17" s="79"/>
    </row>
    <row r="18" spans="1:3" ht="12.75">
      <c r="A18" t="s">
        <v>2</v>
      </c>
      <c r="B18" s="2">
        <f>SUM(B7:B17)</f>
        <v>143.25999999999996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6.54</v>
      </c>
      <c r="C21" s="79"/>
    </row>
    <row r="22" spans="1:3" ht="12.75">
      <c r="A22" s="1" t="s">
        <v>19</v>
      </c>
      <c r="B22" s="7">
        <v>18.1</v>
      </c>
      <c r="C22" s="79"/>
    </row>
    <row r="23" spans="1:3" ht="12.75">
      <c r="A23" s="1" t="s">
        <v>20</v>
      </c>
      <c r="B23" s="7">
        <v>9.8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71.24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214.49999999999994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60.06000000000006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2.7549999999999994</v>
      </c>
      <c r="C32" s="79"/>
    </row>
    <row r="33" spans="1:3" ht="12.75">
      <c r="A33" t="s">
        <v>23</v>
      </c>
      <c r="B33" s="2">
        <f>B25/B2</f>
        <v>1.3699999999999999</v>
      </c>
      <c r="C33" s="79"/>
    </row>
    <row r="34" spans="1:3" ht="12.75">
      <c r="A34" t="s">
        <v>26</v>
      </c>
      <c r="B34" s="2">
        <f>B27/B2</f>
        <v>4.124999999999999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81" t="s">
        <v>164</v>
      </c>
    </row>
    <row r="2" spans="1:3" ht="12.75">
      <c r="A2" t="s">
        <v>28</v>
      </c>
      <c r="B2" s="9">
        <v>83</v>
      </c>
      <c r="C2" s="79"/>
    </row>
    <row r="3" spans="1:3" ht="12.75">
      <c r="A3" t="s">
        <v>146</v>
      </c>
      <c r="B3" s="12">
        <v>4</v>
      </c>
      <c r="C3" s="79"/>
    </row>
    <row r="4" spans="1:3" ht="12.75">
      <c r="A4" t="s">
        <v>27</v>
      </c>
      <c r="B4" s="2">
        <f>B2*B3</f>
        <v>332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52</v>
      </c>
      <c r="C7" s="79"/>
    </row>
    <row r="8" spans="1:3" ht="12.75">
      <c r="A8" s="1" t="s">
        <v>9</v>
      </c>
      <c r="B8" s="11">
        <v>20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65.98</v>
      </c>
      <c r="C11" s="79"/>
    </row>
    <row r="12" spans="1:3" ht="12.75">
      <c r="A12" s="1" t="s">
        <v>11</v>
      </c>
      <c r="B12" s="11">
        <v>28.46</v>
      </c>
      <c r="C12" s="79" t="s">
        <v>162</v>
      </c>
    </row>
    <row r="13" spans="1:3" ht="12.75">
      <c r="A13" s="1" t="s">
        <v>13</v>
      </c>
      <c r="B13" s="11">
        <v>16.26</v>
      </c>
      <c r="C13" s="79"/>
    </row>
    <row r="14" spans="1:3" ht="12.75">
      <c r="A14" s="1" t="s">
        <v>14</v>
      </c>
      <c r="B14" s="11">
        <v>16.85</v>
      </c>
      <c r="C14" s="79"/>
    </row>
    <row r="15" spans="1:3" ht="12.75">
      <c r="A15" s="1" t="s">
        <v>15</v>
      </c>
      <c r="B15" s="11">
        <v>19.53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4.81</v>
      </c>
      <c r="C17" s="79"/>
    </row>
    <row r="18" spans="1:3" ht="12.75">
      <c r="A18" t="s">
        <v>2</v>
      </c>
      <c r="B18" s="2">
        <f>SUM(B7:B17)</f>
        <v>231.39000000000001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7.89</v>
      </c>
      <c r="C21" s="79"/>
    </row>
    <row r="22" spans="1:3" ht="12.75">
      <c r="A22" s="1" t="s">
        <v>19</v>
      </c>
      <c r="B22" s="7">
        <v>24.61</v>
      </c>
      <c r="C22" s="79"/>
    </row>
    <row r="23" spans="1:3" ht="12.75">
      <c r="A23" s="1" t="s">
        <v>20</v>
      </c>
      <c r="B23" s="7">
        <v>13.46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82.75999999999999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314.15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17.850000000000023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2.787831325301205</v>
      </c>
      <c r="C32" s="79"/>
    </row>
    <row r="33" spans="1:3" ht="12.75">
      <c r="A33" t="s">
        <v>23</v>
      </c>
      <c r="B33" s="2">
        <f>B25/B2</f>
        <v>0.9971084337349396</v>
      </c>
      <c r="C33" s="79"/>
    </row>
    <row r="34" spans="1:3" ht="12.75">
      <c r="A34" t="s">
        <v>26</v>
      </c>
      <c r="B34" s="2">
        <f>B27/B2</f>
        <v>3.784939759036144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158</v>
      </c>
      <c r="B1" s="22" t="s">
        <v>0</v>
      </c>
      <c r="C1" s="81" t="s">
        <v>29</v>
      </c>
    </row>
    <row r="2" spans="1:3" ht="12.75">
      <c r="A2" t="s">
        <v>28</v>
      </c>
      <c r="B2" s="9">
        <v>23</v>
      </c>
      <c r="C2" s="79"/>
    </row>
    <row r="3" spans="1:3" ht="12.75">
      <c r="A3" t="s">
        <v>146</v>
      </c>
      <c r="B3" s="24">
        <v>10.85</v>
      </c>
      <c r="C3" s="79"/>
    </row>
    <row r="4" spans="1:3" ht="12.75">
      <c r="A4" t="s">
        <v>27</v>
      </c>
      <c r="B4" s="2">
        <f>B2*B3</f>
        <v>249.54999999999998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69.6</v>
      </c>
      <c r="C7" s="79" t="s">
        <v>165</v>
      </c>
    </row>
    <row r="8" spans="1:3" ht="12.75">
      <c r="A8" s="1" t="s">
        <v>9</v>
      </c>
      <c r="B8" s="11">
        <v>20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8.92</v>
      </c>
      <c r="C11" s="79"/>
    </row>
    <row r="12" spans="1:3" ht="12.75">
      <c r="A12" s="1" t="s">
        <v>11</v>
      </c>
      <c r="B12" s="11">
        <v>12.76</v>
      </c>
      <c r="C12" s="79" t="s">
        <v>163</v>
      </c>
    </row>
    <row r="13" spans="1:3" ht="12.75">
      <c r="A13" s="1" t="s">
        <v>13</v>
      </c>
      <c r="B13" s="11">
        <v>14.03</v>
      </c>
      <c r="C13" s="79"/>
    </row>
    <row r="14" spans="1:3" ht="12.75">
      <c r="A14" s="1" t="s">
        <v>14</v>
      </c>
      <c r="B14" s="11">
        <v>15.55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4.75</v>
      </c>
      <c r="C16" s="79"/>
    </row>
    <row r="17" spans="1:3" ht="12.75">
      <c r="A17" s="1" t="s">
        <v>17</v>
      </c>
      <c r="B17" s="12">
        <v>3.09</v>
      </c>
      <c r="C17" s="79"/>
    </row>
    <row r="18" spans="1:3" ht="12.75">
      <c r="A18" t="s">
        <v>2</v>
      </c>
      <c r="B18" s="2">
        <f>SUM(B7:B17)</f>
        <v>148.70000000000002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6.41</v>
      </c>
      <c r="C21" s="79"/>
    </row>
    <row r="22" spans="1:3" ht="12.75">
      <c r="A22" s="1" t="s">
        <v>19</v>
      </c>
      <c r="B22" s="7">
        <v>18.76</v>
      </c>
      <c r="C22" s="79"/>
    </row>
    <row r="23" spans="1:3" ht="12.75">
      <c r="A23" s="1" t="s">
        <v>20</v>
      </c>
      <c r="B23" s="7">
        <v>10.31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72.28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220.98000000000002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28.569999999999965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6.465217391304349</v>
      </c>
      <c r="C32" s="79"/>
    </row>
    <row r="33" spans="1:3" ht="12.75">
      <c r="A33" t="s">
        <v>23</v>
      </c>
      <c r="B33" s="2">
        <f>B25/B2</f>
        <v>3.142608695652174</v>
      </c>
      <c r="C33" s="79"/>
    </row>
    <row r="34" spans="1:3" ht="12.75">
      <c r="A34" t="s">
        <v>26</v>
      </c>
      <c r="B34" s="2">
        <f>B27/B2</f>
        <v>9.607826086956523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81" t="s">
        <v>29</v>
      </c>
    </row>
    <row r="2" spans="1:3" ht="12.75">
      <c r="A2" t="s">
        <v>28</v>
      </c>
      <c r="B2" s="9">
        <v>1390</v>
      </c>
      <c r="C2" s="79"/>
    </row>
    <row r="3" spans="1:3" ht="12.75">
      <c r="A3" t="s">
        <v>146</v>
      </c>
      <c r="B3" s="24">
        <v>0.206</v>
      </c>
      <c r="C3" s="79"/>
    </row>
    <row r="4" spans="1:3" ht="12.75">
      <c r="A4" t="s">
        <v>27</v>
      </c>
      <c r="B4" s="2">
        <f>B2*B3</f>
        <v>286.34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33.37</v>
      </c>
      <c r="C7" s="79" t="s">
        <v>137</v>
      </c>
    </row>
    <row r="8" spans="1:3" ht="12.75">
      <c r="A8" s="1" t="s">
        <v>9</v>
      </c>
      <c r="B8" s="11">
        <v>32.9</v>
      </c>
      <c r="C8" s="79"/>
    </row>
    <row r="9" spans="1:3" ht="12.75">
      <c r="A9" s="1" t="s">
        <v>24</v>
      </c>
      <c r="B9" s="11">
        <v>0</v>
      </c>
      <c r="C9" s="79" t="s">
        <v>149</v>
      </c>
    </row>
    <row r="10" spans="1:3" ht="12.75">
      <c r="A10" s="1" t="s">
        <v>10</v>
      </c>
      <c r="B10" s="11">
        <v>7</v>
      </c>
      <c r="C10" s="80" t="s">
        <v>166</v>
      </c>
    </row>
    <row r="11" spans="1:3" ht="12.75">
      <c r="A11" s="1" t="s">
        <v>12</v>
      </c>
      <c r="B11" s="11">
        <v>38.92</v>
      </c>
      <c r="C11" s="79"/>
    </row>
    <row r="12" spans="1:3" ht="12.75">
      <c r="A12" s="1" t="s">
        <v>11</v>
      </c>
      <c r="B12" s="11">
        <v>14.9</v>
      </c>
      <c r="C12" s="79"/>
    </row>
    <row r="13" spans="1:3" ht="12.75">
      <c r="A13" s="1" t="s">
        <v>13</v>
      </c>
      <c r="B13" s="11">
        <v>14.12</v>
      </c>
      <c r="C13" s="79"/>
    </row>
    <row r="14" spans="1:3" ht="12.75">
      <c r="A14" s="1" t="s">
        <v>14</v>
      </c>
      <c r="B14" s="11">
        <v>16.02</v>
      </c>
      <c r="C14" s="79"/>
    </row>
    <row r="15" spans="1:3" ht="12.75">
      <c r="A15" s="1" t="s">
        <v>15</v>
      </c>
      <c r="B15" s="11">
        <v>4.17</v>
      </c>
      <c r="C15" s="79"/>
    </row>
    <row r="16" spans="1:3" ht="12.75">
      <c r="A16" s="1" t="s">
        <v>16</v>
      </c>
      <c r="B16" s="11">
        <v>15.5</v>
      </c>
      <c r="C16" s="79"/>
    </row>
    <row r="17" spans="1:3" ht="12.75">
      <c r="A17" s="1" t="s">
        <v>17</v>
      </c>
      <c r="B17" s="12">
        <v>3.76</v>
      </c>
      <c r="C17" s="79"/>
    </row>
    <row r="18" spans="1:3" ht="12.75">
      <c r="A18" t="s">
        <v>2</v>
      </c>
      <c r="B18" s="2">
        <f>SUM(B7:B17)</f>
        <v>180.66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</v>
      </c>
      <c r="C21" s="79"/>
    </row>
    <row r="22" spans="1:3" ht="12.75">
      <c r="A22" s="1" t="s">
        <v>19</v>
      </c>
      <c r="B22" s="7">
        <v>19.75</v>
      </c>
      <c r="C22" s="79"/>
    </row>
    <row r="23" spans="1:3" ht="12.75">
      <c r="A23" s="1" t="s">
        <v>20</v>
      </c>
      <c r="B23" s="7">
        <v>10.95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74.3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254.95999999999998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31.379999999999995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0.12997122302158273</v>
      </c>
      <c r="C32" s="79"/>
    </row>
    <row r="33" spans="1:3" ht="12.75">
      <c r="A33" t="s">
        <v>23</v>
      </c>
      <c r="B33" s="13">
        <f>B25/B2</f>
        <v>0.05345323741007194</v>
      </c>
      <c r="C33" s="79"/>
    </row>
    <row r="34" spans="1:3" ht="12.75">
      <c r="A34" t="s">
        <v>26</v>
      </c>
      <c r="B34" s="13">
        <f>B27/B2</f>
        <v>0.18342446043165467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81" t="s">
        <v>29</v>
      </c>
    </row>
    <row r="2" spans="1:3" ht="12.75">
      <c r="A2" t="s">
        <v>28</v>
      </c>
      <c r="B2" s="9">
        <v>1310</v>
      </c>
      <c r="C2" s="79"/>
    </row>
    <row r="3" spans="1:3" ht="12.75">
      <c r="A3" t="s">
        <v>146</v>
      </c>
      <c r="B3" s="10">
        <v>0.201</v>
      </c>
      <c r="C3" s="79"/>
    </row>
    <row r="4" spans="1:3" ht="12.75">
      <c r="A4" t="s">
        <v>27</v>
      </c>
      <c r="B4">
        <f>B2*B3</f>
        <v>263.31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48.5</v>
      </c>
      <c r="C7" s="79"/>
    </row>
    <row r="8" spans="1:3" ht="12.75">
      <c r="A8" s="1" t="s">
        <v>9</v>
      </c>
      <c r="B8" s="11">
        <v>20.5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61.69</v>
      </c>
      <c r="C11" s="79"/>
    </row>
    <row r="12" spans="1:3" ht="12.75">
      <c r="A12" s="1" t="s">
        <v>11</v>
      </c>
      <c r="B12" s="11">
        <v>8.28</v>
      </c>
      <c r="C12" s="79"/>
    </row>
    <row r="13" spans="1:3" ht="12.75">
      <c r="A13" s="1" t="s">
        <v>13</v>
      </c>
      <c r="B13" s="11">
        <v>13.96</v>
      </c>
      <c r="C13" s="79"/>
    </row>
    <row r="14" spans="1:3" ht="12.75">
      <c r="A14" s="1" t="s">
        <v>14</v>
      </c>
      <c r="B14" s="11">
        <v>15.58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3.74</v>
      </c>
      <c r="C17" s="79"/>
    </row>
    <row r="18" spans="1:3" ht="12.75">
      <c r="A18" t="s">
        <v>2</v>
      </c>
      <c r="B18" s="2">
        <f>SUM(B7:B17)</f>
        <v>179.75000000000003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</v>
      </c>
      <c r="C21" s="79"/>
    </row>
    <row r="22" spans="1:3" ht="12.75">
      <c r="A22" s="1" t="s">
        <v>19</v>
      </c>
      <c r="B22" s="7">
        <v>18.21</v>
      </c>
      <c r="C22" s="79"/>
    </row>
    <row r="23" spans="1:3" ht="12.75">
      <c r="A23" s="1" t="s">
        <v>20</v>
      </c>
      <c r="B23" s="7">
        <v>10.56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72.07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251.82000000000002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11.48999999999998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0.1372137404580153</v>
      </c>
      <c r="C32" s="79"/>
    </row>
    <row r="33" spans="1:3" ht="12.75">
      <c r="A33" t="s">
        <v>23</v>
      </c>
      <c r="B33" s="13">
        <f>B25/B2</f>
        <v>0.055015267175572515</v>
      </c>
      <c r="C33" s="79"/>
    </row>
    <row r="34" spans="1:3" ht="12.75">
      <c r="A34" t="s">
        <v>26</v>
      </c>
      <c r="B34" s="13">
        <f>B27/B2</f>
        <v>0.1922290076335878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2009-12-11T22:54:32Z</cp:lastPrinted>
  <dcterms:created xsi:type="dcterms:W3CDTF">2005-01-10T15:34:54Z</dcterms:created>
  <dcterms:modified xsi:type="dcterms:W3CDTF">2013-12-12T22:25:50Z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