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01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Oil_SF" sheetId="7" r:id="rId7"/>
    <sheet name="Canola" sheetId="8" r:id="rId8"/>
    <sheet name="Flax" sheetId="9" r:id="rId9"/>
    <sheet name="Peas" sheetId="10" r:id="rId10"/>
    <sheet name="Oats" sheetId="11" r:id="rId11"/>
    <sheet name="Lentil" sheetId="12" r:id="rId12"/>
    <sheet name="Mustard" sheetId="13" r:id="rId13"/>
    <sheet name="Saffl" sheetId="14" r:id="rId14"/>
    <sheet name="Buckwht" sheetId="15" r:id="rId15"/>
    <sheet name="Millet" sheetId="16" r:id="rId16"/>
    <sheet name="Chickpea" sheetId="17" r:id="rId17"/>
    <sheet name="HRWW" sheetId="18" r:id="rId18"/>
    <sheet name="Rye" sheetId="19" r:id="rId19"/>
    <sheet name="Sheet1" sheetId="20" r:id="rId20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<sst xmlns="http://schemas.openxmlformats.org/spreadsheetml/2006/main" count="685" uniqueCount="164">
  <si>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</si>
  <si>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</si>
  <si>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</si>
  <si>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</si>
  <si>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</si>
  <si>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</si>
  <si>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</si>
  <si>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</si>
  <si>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</si>
  <si>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</si>
  <si>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</si>
  <si>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</si>
  <si>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</si>
  <si>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</si>
  <si>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</si>
  <si>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</si>
  <si>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</si>
  <si>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</si>
  <si>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</si>
  <si>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</si>
  <si>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</si>
  <si>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</si>
  <si>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</si>
  <si>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</si>
  <si>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</si>
  <si>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</si>
  <si>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</si>
  <si>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</si>
  <si>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</si>
  <si>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</si>
  <si>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</si>
  <si>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</si>
  <si>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</si>
  <si>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</si>
  <si>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</si>
  <si>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</si>
  <si>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</si>
  <si>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</si>
  <si>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</si>
  <si>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</si>
  <si>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</si>
  <si>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</si>
  <si>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</si>
  <si>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</si>
  <si>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</si>
  <si>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</si>
  <si>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</si>
  <si>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</si>
  <si>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</si>
  <si>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</si>
  <si>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</si>
  <si>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</si>
  <si>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</si>
  <si>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</si>
  <si>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</si>
  <si>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</si>
  <si>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</si>
  <si>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</si>
  <si>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</si>
  <si>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</si>
  <si>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</si>
  <si>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</si>
  <si>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</si>
  <si>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</si>
  <si>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</si>
  <si>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</si>
  <si>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</si>
  <si>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</si>
  <si>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</si>
  <si>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</si>
  <si>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</si>
  <si>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</si>
  <si>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</si>
  <si>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</si>
  <si>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</si>
  <si>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</si>
  <si>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</si>
  <si>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</si>
  <si>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</si>
  <si>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</si>
  <si>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</si>
  <si>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</si>
  <si>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Lg Chickp</t>
  </si>
  <si>
    <t>SAFFLOWER</t>
  </si>
  <si>
    <t>Safflower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</si>
  <si>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</si>
  <si>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</si>
  <si>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</si>
  <si>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</si>
  <si>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</si>
  <si>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</si>
  <si>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</si>
  <si>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</si>
  <si>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</si>
  <si>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</si>
  <si>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</si>
  <si>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</si>
  <si>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</si>
  <si>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</si>
  <si>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</si>
  <si>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</si>
  <si>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</si>
  <si>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</si>
  <si>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</si>
  <si>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</si>
  <si>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</si>
  <si>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</si>
  <si>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</si>
  <si>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</si>
  <si>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</si>
  <si>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</si>
  <si>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</si>
  <si>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</si>
  <si>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</si>
  <si>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</si>
  <si>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</si>
  <si>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</si>
  <si>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</si>
  <si>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</si>
  <si>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</si>
  <si>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</si>
  <si>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</si>
  <si>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</si>
  <si>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</si>
  <si>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</si>
  <si>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</si>
  <si>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</si>
  <si>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</si>
  <si>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Milling quality price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</si>
  <si>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</si>
  <si>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</si>
  <si>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</si>
  <si>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</si>
  <si>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</si>
  <si>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</si>
  <si>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</si>
  <si>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Sm Chickpea</t>
  </si>
  <si>
    <t>Date:</t>
  </si>
  <si>
    <t>See direct cost summary below.</t>
  </si>
  <si>
    <t>Crop insurance only available by written agreement.</t>
  </si>
  <si>
    <t>Includes seed treatment for wireworm and flea beetle</t>
  </si>
  <si>
    <t>Spraying for head feeding insects cutworm would be $5</t>
  </si>
  <si>
    <t>Includes pre-harvest dessicant</t>
  </si>
  <si>
    <t>Insecticide for cutworms would cost about $5</t>
  </si>
  <si>
    <t>Name:</t>
  </si>
  <si>
    <t>SMALL CHICKPEA</t>
  </si>
  <si>
    <t>Frontier variety which has some ascochyta resistance</t>
  </si>
  <si>
    <t>Seed treatment and early season foliar fungicide</t>
  </si>
  <si>
    <t>Two ascochyta blight fung. trtmts, more maybe needed</t>
  </si>
  <si>
    <t>North Dakota 2013 Projected Crop Budgets - North West</t>
  </si>
  <si>
    <t>Market</t>
  </si>
  <si>
    <t xml:space="preserve">  Market Price</t>
  </si>
  <si>
    <t>Wheat midge &amp; cereal grain aphid insect. would be $6 each</t>
  </si>
  <si>
    <t>Wheat midge &amp; cereal grain aphid insect would be $6 each</t>
  </si>
  <si>
    <t>Malt price, feed quality occurs 30%, price est. is $5.05</t>
  </si>
  <si>
    <t>Fungicide for rust would cost $4 plus application</t>
  </si>
  <si>
    <t>Fungicide for ascochyta/anthracnose would cost about $16</t>
  </si>
  <si>
    <t>Fungicide for alternaria leaf spot</t>
  </si>
  <si>
    <t>Yellow pea food quality. Estimate $10 green pea food quality</t>
  </si>
  <si>
    <t>and about $6.50 per bu. for feed quality.</t>
  </si>
  <si>
    <t>Yellow pea seed cost, use $54 cost/acre for green pea seed.</t>
  </si>
  <si>
    <t>seed treatment</t>
  </si>
  <si>
    <t>inoculant, rock roller rent, soil testing</t>
  </si>
  <si>
    <t>Insecticide for cutworms and/or pea aphids would cost $5.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</si>
</sst>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84" t="s">
        <v>149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2.75">
      <c r="A2" s="85" t="s">
        <v>99</v>
      </c>
      <c r="B2" s="85"/>
      <c r="C2" s="85"/>
      <c r="D2" s="85"/>
      <c r="E2" s="85"/>
      <c r="F2" s="85"/>
      <c r="G2" s="85"/>
      <c r="H2" s="85"/>
      <c r="I2" s="85"/>
      <c r="J2" s="85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>
      <c r="A4" s="49" t="s">
        <v>100</v>
      </c>
      <c r="B4" s="43"/>
      <c r="C4" s="43"/>
      <c r="D4" s="43"/>
      <c r="E4" s="43"/>
      <c r="F4" s="43"/>
      <c r="G4" s="43"/>
      <c r="H4" s="43"/>
    </row>
    <row r="5" spans="1:8" ht="12.75">
      <c r="A5" s="17" t="s">
        <v>101</v>
      </c>
      <c r="B5" s="43"/>
      <c r="C5" s="43"/>
      <c r="D5" s="43"/>
      <c r="E5" s="43"/>
      <c r="F5" s="43"/>
      <c r="G5" s="43"/>
      <c r="H5" s="43"/>
    </row>
    <row r="6" spans="1:8" ht="12.75">
      <c r="A6" s="17" t="s">
        <v>102</v>
      </c>
      <c r="B6" s="43"/>
      <c r="C6" s="43"/>
      <c r="D6" s="43"/>
      <c r="E6" s="43"/>
      <c r="F6" s="43"/>
      <c r="G6" s="43"/>
      <c r="H6" s="43"/>
    </row>
    <row r="7" spans="1:8" ht="12.75">
      <c r="A7" s="17" t="s">
        <v>103</v>
      </c>
      <c r="B7" s="43"/>
      <c r="C7" s="43"/>
      <c r="D7" s="43"/>
      <c r="E7" s="43"/>
      <c r="F7" s="43"/>
      <c r="G7" s="43"/>
      <c r="H7" s="43"/>
    </row>
    <row r="8" spans="1:8" ht="12.75">
      <c r="A8" s="17" t="s">
        <v>104</v>
      </c>
      <c r="B8" s="43"/>
      <c r="C8" s="43"/>
      <c r="D8" s="43"/>
      <c r="E8" s="43"/>
      <c r="F8" s="43"/>
      <c r="G8" s="43"/>
      <c r="H8" s="43"/>
    </row>
    <row r="9" spans="1:8" ht="12.75">
      <c r="A9" s="17" t="s">
        <v>105</v>
      </c>
      <c r="B9" s="43"/>
      <c r="C9" s="43"/>
      <c r="D9" s="43"/>
      <c r="E9" s="43"/>
      <c r="F9" s="43"/>
      <c r="G9" s="43"/>
      <c r="H9" s="43"/>
    </row>
    <row r="10" spans="1:8" ht="12.75">
      <c r="A10" s="17" t="s">
        <v>106</v>
      </c>
      <c r="B10" s="43"/>
      <c r="C10" s="43"/>
      <c r="D10" s="43"/>
      <c r="E10" s="43"/>
      <c r="F10" s="43"/>
      <c r="G10" s="43"/>
      <c r="H10" s="43"/>
    </row>
    <row r="11" spans="1:8" ht="12.75">
      <c r="A11" s="17" t="s">
        <v>107</v>
      </c>
      <c r="B11" s="43"/>
      <c r="C11" s="43"/>
      <c r="D11" s="43"/>
      <c r="E11" s="43"/>
      <c r="F11" s="43"/>
      <c r="G11" s="43"/>
      <c r="H11" s="43"/>
    </row>
    <row r="12" spans="1:8" ht="12.75">
      <c r="A12" s="17"/>
      <c r="B12" s="43"/>
      <c r="C12" s="43"/>
      <c r="D12" s="43"/>
      <c r="E12" s="43"/>
      <c r="F12" s="43"/>
      <c r="G12" s="43"/>
      <c r="H12" s="43"/>
    </row>
    <row r="13" spans="1:8" ht="12.75">
      <c r="A13" s="49" t="s">
        <v>108</v>
      </c>
      <c r="B13" s="44"/>
      <c r="C13" s="44"/>
      <c r="D13" s="43"/>
      <c r="E13" s="43"/>
      <c r="F13" s="43"/>
      <c r="G13" s="43"/>
      <c r="H13" s="43"/>
    </row>
    <row r="14" spans="1:8" ht="12.75">
      <c r="A14" s="17" t="s">
        <v>109</v>
      </c>
      <c r="B14" s="43"/>
      <c r="C14" s="43"/>
      <c r="D14" s="43"/>
      <c r="E14" s="43"/>
      <c r="F14" s="43"/>
      <c r="G14" s="43"/>
      <c r="H14" s="43"/>
    </row>
    <row r="15" spans="1:8" ht="12.75">
      <c r="A15" s="17" t="s">
        <v>110</v>
      </c>
      <c r="B15" s="43"/>
      <c r="C15" s="43"/>
      <c r="D15" s="43"/>
      <c r="E15" s="43"/>
      <c r="F15" s="43"/>
      <c r="G15" s="43"/>
      <c r="H15" s="43"/>
    </row>
    <row r="16" spans="1:8" ht="12.75">
      <c r="A16" s="17" t="s">
        <v>111</v>
      </c>
      <c r="B16" s="43"/>
      <c r="C16" s="43"/>
      <c r="D16" s="43"/>
      <c r="E16" s="43"/>
      <c r="F16" s="43"/>
      <c r="G16" s="43"/>
      <c r="H16" s="43"/>
    </row>
    <row r="17" spans="1:8" ht="12.75">
      <c r="A17" s="17" t="s">
        <v>112</v>
      </c>
      <c r="B17" s="43"/>
      <c r="C17" s="43"/>
      <c r="D17" s="43"/>
      <c r="E17" s="43"/>
      <c r="F17" s="43"/>
      <c r="G17" s="43"/>
      <c r="H17" s="43"/>
    </row>
    <row r="18" spans="1:8" ht="12.75">
      <c r="A18" s="17" t="s">
        <v>135</v>
      </c>
      <c r="B18" s="43"/>
      <c r="C18" s="43"/>
      <c r="D18" s="43"/>
      <c r="E18" s="43"/>
      <c r="F18" s="43"/>
      <c r="G18" s="43"/>
      <c r="H18" s="43"/>
    </row>
    <row r="19" spans="1:8" ht="12.75">
      <c r="A19" s="17" t="s">
        <v>113</v>
      </c>
      <c r="B19" s="43"/>
      <c r="C19" s="43"/>
      <c r="E19" s="43"/>
      <c r="F19" s="43"/>
      <c r="G19" s="43"/>
      <c r="H19" s="43"/>
    </row>
    <row r="20" spans="1:8" ht="12.75">
      <c r="A20" s="17" t="s">
        <v>114</v>
      </c>
      <c r="B20" s="43"/>
      <c r="C20" s="43"/>
      <c r="D20" s="43"/>
      <c r="E20" s="43"/>
      <c r="F20" s="43"/>
      <c r="G20" s="43"/>
      <c r="H20" s="43"/>
    </row>
    <row r="21" spans="1:8" ht="12.75">
      <c r="A21" s="17" t="s">
        <v>115</v>
      </c>
      <c r="B21" s="43"/>
      <c r="C21" s="43"/>
      <c r="D21" s="43"/>
      <c r="E21" s="43"/>
      <c r="F21" s="43"/>
      <c r="G21" s="43"/>
      <c r="H21" s="43"/>
    </row>
    <row r="22" spans="1:8" ht="12.75">
      <c r="A22" s="17" t="s">
        <v>116</v>
      </c>
      <c r="B22" s="43"/>
      <c r="C22" s="43"/>
      <c r="D22" s="43"/>
      <c r="E22" s="43"/>
      <c r="F22" s="43"/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1:8" ht="12.75">
      <c r="A24" s="49" t="s">
        <v>117</v>
      </c>
      <c r="B24" s="43"/>
      <c r="C24" s="43"/>
      <c r="D24" s="43"/>
      <c r="E24" s="43"/>
      <c r="F24" s="43"/>
      <c r="G24" s="43"/>
      <c r="H24" s="43"/>
    </row>
    <row r="25" spans="1:8" ht="12.75">
      <c r="A25" s="17" t="s">
        <v>118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119</v>
      </c>
      <c r="B26" s="43"/>
      <c r="C26" s="43"/>
      <c r="D26" s="43"/>
      <c r="E26" s="43"/>
      <c r="F26" s="43"/>
      <c r="G26" s="43"/>
      <c r="H26" s="43"/>
    </row>
    <row r="27" spans="1:8" ht="12.75">
      <c r="A27" s="17" t="s">
        <v>120</v>
      </c>
      <c r="B27" s="43"/>
      <c r="C27" s="43"/>
      <c r="D27" s="43"/>
      <c r="E27" s="43"/>
      <c r="F27" s="43"/>
      <c r="G27" s="43"/>
      <c r="H27" s="43"/>
    </row>
    <row r="28" spans="1:8" ht="13.5">
      <c r="A28" s="17" t="s">
        <v>121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122</v>
      </c>
      <c r="B30" s="41"/>
      <c r="C30" s="41"/>
      <c r="D30" s="41"/>
      <c r="E30" s="41"/>
      <c r="F30" s="41"/>
      <c r="G30" s="41"/>
      <c r="H30" s="41"/>
    </row>
    <row r="31" spans="1:8" ht="12.75">
      <c r="A31" s="41"/>
      <c r="B31" s="41"/>
      <c r="C31" s="41"/>
      <c r="D31" s="41"/>
      <c r="E31" s="41"/>
      <c r="F31" s="41"/>
      <c r="G31" s="41"/>
      <c r="H31" s="41"/>
    </row>
    <row r="32" spans="1:8" ht="12.75">
      <c r="A32" s="48" t="s">
        <v>129</v>
      </c>
      <c r="B32" s="41" t="s">
        <v>130</v>
      </c>
      <c r="C32" s="41"/>
      <c r="D32" s="45"/>
      <c r="E32" s="41" t="s">
        <v>131</v>
      </c>
      <c r="F32" s="41"/>
      <c r="G32" s="41"/>
      <c r="H32" s="41"/>
    </row>
    <row r="33" spans="1:11" ht="12.75">
      <c r="A33" s="41" t="s">
        <v>132</v>
      </c>
      <c r="B33" s="86" t="s">
        <v>133</v>
      </c>
      <c r="C33" s="87"/>
      <c r="D33" s="87"/>
      <c r="E33" s="87"/>
      <c r="F33" s="87"/>
      <c r="G33" s="87"/>
      <c r="H33" s="41" t="s">
        <v>134</v>
      </c>
      <c r="I33" s="41"/>
      <c r="J33" s="41"/>
      <c r="K33" s="41"/>
    </row>
    <row r="34" spans="1:1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81" t="s">
        <v>29</v>
      </c>
    </row>
    <row r="2" spans="1:3" ht="12.75">
      <c r="A2" t="s">
        <v>28</v>
      </c>
      <c r="B2" s="9">
        <v>30</v>
      </c>
      <c r="C2" s="79"/>
    </row>
    <row r="3" spans="1:3" ht="12.75">
      <c r="A3" t="s">
        <v>151</v>
      </c>
      <c r="B3" s="12">
        <v>8.52</v>
      </c>
      <c r="C3" s="79" t="s">
        <v>158</v>
      </c>
    </row>
    <row r="4" spans="1:3" ht="12.75">
      <c r="A4" t="s">
        <v>27</v>
      </c>
      <c r="B4" s="2">
        <f>B2*B3</f>
        <v>255.6</v>
      </c>
      <c r="C4" s="79" t="s">
        <v>159</v>
      </c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43.5</v>
      </c>
      <c r="C7" s="79" t="s">
        <v>160</v>
      </c>
    </row>
    <row r="8" spans="1:3" ht="12.75">
      <c r="A8" s="1" t="s">
        <v>9</v>
      </c>
      <c r="B8" s="11">
        <v>30.5</v>
      </c>
      <c r="C8" s="79"/>
    </row>
    <row r="9" spans="1:3" ht="12.75">
      <c r="A9" s="1" t="s">
        <v>24</v>
      </c>
      <c r="B9" s="11">
        <v>1.5</v>
      </c>
      <c r="C9" s="79" t="s">
        <v>161</v>
      </c>
    </row>
    <row r="10" spans="1:3" ht="12.75">
      <c r="A10" s="1" t="s">
        <v>10</v>
      </c>
      <c r="B10" s="11">
        <v>0</v>
      </c>
      <c r="C10" s="79" t="s">
        <v>163</v>
      </c>
    </row>
    <row r="11" spans="1:3" ht="12.75">
      <c r="A11" s="1" t="s">
        <v>12</v>
      </c>
      <c r="B11" s="11">
        <v>12.78</v>
      </c>
      <c r="C11" s="79"/>
    </row>
    <row r="12" spans="1:3" ht="12.75">
      <c r="A12" s="1" t="s">
        <v>11</v>
      </c>
      <c r="B12" s="11">
        <v>10.6</v>
      </c>
      <c r="C12" s="79"/>
    </row>
    <row r="13" spans="1:3" ht="12.75">
      <c r="A13" s="1" t="s">
        <v>13</v>
      </c>
      <c r="B13" s="11">
        <v>15.98</v>
      </c>
      <c r="C13" s="79"/>
    </row>
    <row r="14" spans="1:3" ht="12.75">
      <c r="A14" s="1" t="s">
        <v>14</v>
      </c>
      <c r="B14" s="11">
        <v>17.1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9.25</v>
      </c>
      <c r="C16" s="79" t="s">
        <v>162</v>
      </c>
    </row>
    <row r="17" spans="1:3" ht="12.75">
      <c r="A17" s="1" t="s">
        <v>17</v>
      </c>
      <c r="B17" s="12">
        <v>3.25</v>
      </c>
      <c r="C17" s="79"/>
    </row>
    <row r="18" spans="1:3" ht="12.75">
      <c r="A18" t="s">
        <v>2</v>
      </c>
      <c r="B18" s="2">
        <f>SUM(B7:B17)</f>
        <v>144.46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6.69</v>
      </c>
      <c r="C21" s="79"/>
    </row>
    <row r="22" spans="1:3" ht="12.75">
      <c r="A22" s="1" t="s">
        <v>19</v>
      </c>
      <c r="B22" s="7">
        <v>20.73</v>
      </c>
      <c r="C22" s="79"/>
    </row>
    <row r="23" spans="1:3" ht="12.75">
      <c r="A23" s="1" t="s">
        <v>20</v>
      </c>
      <c r="B23" s="7">
        <v>11.32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75.53999999999999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220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35.599999999999994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4.815333333333333</v>
      </c>
      <c r="C32" s="79"/>
    </row>
    <row r="33" spans="1:3" ht="12.75">
      <c r="A33" t="s">
        <v>23</v>
      </c>
      <c r="B33" s="2">
        <f>B25/B2</f>
        <v>2.518</v>
      </c>
      <c r="C33" s="79"/>
    </row>
    <row r="34" spans="1:3" ht="12.75">
      <c r="A34" t="s">
        <v>26</v>
      </c>
      <c r="B34" s="2">
        <f>B27/B2</f>
        <v>7.333333333333333</v>
      </c>
      <c r="C34" s="79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81" t="s">
        <v>29</v>
      </c>
    </row>
    <row r="2" spans="1:3" ht="12.75">
      <c r="A2" t="s">
        <v>28</v>
      </c>
      <c r="B2" s="9">
        <v>54</v>
      </c>
      <c r="C2" s="79"/>
    </row>
    <row r="3" spans="1:3" ht="12.75">
      <c r="A3" t="s">
        <v>151</v>
      </c>
      <c r="B3" s="12">
        <v>3.42</v>
      </c>
      <c r="C3" s="79"/>
    </row>
    <row r="4" spans="1:3" ht="12.75">
      <c r="A4" t="s">
        <v>27</v>
      </c>
      <c r="B4" s="2">
        <f>B2*B3</f>
        <v>184.68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13</v>
      </c>
      <c r="C7" s="79"/>
    </row>
    <row r="8" spans="1:3" ht="12.75">
      <c r="A8" s="1" t="s">
        <v>9</v>
      </c>
      <c r="B8" s="11">
        <v>8.5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48.32</v>
      </c>
      <c r="C11" s="79"/>
    </row>
    <row r="12" spans="1:3" ht="12.75">
      <c r="A12" s="1" t="s">
        <v>11</v>
      </c>
      <c r="B12" s="11">
        <v>11.1</v>
      </c>
      <c r="C12" s="79"/>
    </row>
    <row r="13" spans="1:3" ht="12.75">
      <c r="A13" s="1" t="s">
        <v>13</v>
      </c>
      <c r="B13" s="11">
        <v>16.4</v>
      </c>
      <c r="C13" s="79"/>
    </row>
    <row r="14" spans="1:3" ht="12.75">
      <c r="A14" s="1" t="s">
        <v>14</v>
      </c>
      <c r="B14" s="11">
        <v>16.45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</v>
      </c>
      <c r="C16" s="79"/>
    </row>
    <row r="17" spans="1:3" ht="12.75">
      <c r="A17" s="1" t="s">
        <v>17</v>
      </c>
      <c r="B17" s="12">
        <v>2.78</v>
      </c>
      <c r="C17" s="79"/>
    </row>
    <row r="18" spans="1:3" ht="12.75">
      <c r="A18" t="s">
        <v>2</v>
      </c>
      <c r="B18" s="2">
        <f>SUM(B7:B17)</f>
        <v>123.55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6.97</v>
      </c>
      <c r="C21" s="79"/>
    </row>
    <row r="22" spans="1:3" ht="12.75">
      <c r="A22" s="1" t="s">
        <v>19</v>
      </c>
      <c r="B22" s="7">
        <v>20.17</v>
      </c>
      <c r="C22" s="79"/>
    </row>
    <row r="23" spans="1:3" ht="12.75">
      <c r="A23" s="1" t="s">
        <v>20</v>
      </c>
      <c r="B23" s="7">
        <v>11.49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75.43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198.98000000000002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-14.300000000000011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2.287962962962963</v>
      </c>
      <c r="C32" s="79"/>
    </row>
    <row r="33" spans="1:3" ht="12.75">
      <c r="A33" t="s">
        <v>23</v>
      </c>
      <c r="B33" s="2">
        <f>B25/B2</f>
        <v>1.396851851851852</v>
      </c>
      <c r="C33" s="79"/>
    </row>
    <row r="34" spans="1:3" ht="12.75">
      <c r="A34" t="s">
        <v>26</v>
      </c>
      <c r="B34" s="2">
        <f>B27/B2</f>
        <v>3.684814814814815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81" t="s">
        <v>29</v>
      </c>
    </row>
    <row r="2" spans="1:3" ht="12.75">
      <c r="A2" t="s">
        <v>28</v>
      </c>
      <c r="B2" s="9">
        <v>1270</v>
      </c>
      <c r="C2" s="79"/>
    </row>
    <row r="3" spans="1:3" ht="12.75">
      <c r="A3" t="s">
        <v>151</v>
      </c>
      <c r="B3" s="10">
        <v>0.2</v>
      </c>
      <c r="C3" s="79"/>
    </row>
    <row r="4" spans="1:3" ht="12.75">
      <c r="A4" t="s">
        <v>27</v>
      </c>
      <c r="B4" s="2">
        <f>B2*B3</f>
        <v>254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24.5</v>
      </c>
      <c r="C7" s="79"/>
    </row>
    <row r="8" spans="1:3" ht="12.75">
      <c r="A8" s="1" t="s">
        <v>9</v>
      </c>
      <c r="B8" s="11">
        <v>35</v>
      </c>
      <c r="C8" s="83" t="s">
        <v>142</v>
      </c>
    </row>
    <row r="9" spans="1:3" ht="12.75">
      <c r="A9" s="1" t="s">
        <v>24</v>
      </c>
      <c r="B9" s="11">
        <v>0</v>
      </c>
      <c r="C9" s="80" t="s">
        <v>156</v>
      </c>
    </row>
    <row r="10" spans="1:3" ht="12.75">
      <c r="A10" s="1" t="s">
        <v>10</v>
      </c>
      <c r="B10" s="11">
        <v>0</v>
      </c>
      <c r="C10" s="83" t="s">
        <v>143</v>
      </c>
    </row>
    <row r="11" spans="1:3" ht="12.75">
      <c r="A11" s="1" t="s">
        <v>12</v>
      </c>
      <c r="B11" s="11">
        <v>9.01</v>
      </c>
      <c r="C11" s="79"/>
    </row>
    <row r="12" spans="1:3" ht="12.75">
      <c r="A12" s="1" t="s">
        <v>11</v>
      </c>
      <c r="B12" s="11">
        <v>14.1</v>
      </c>
      <c r="C12" s="79"/>
    </row>
    <row r="13" spans="1:3" ht="12.75">
      <c r="A13" s="1" t="s">
        <v>13</v>
      </c>
      <c r="B13" s="11">
        <v>16.02</v>
      </c>
      <c r="C13" s="79"/>
    </row>
    <row r="14" spans="1:3" ht="12.75">
      <c r="A14" s="1" t="s">
        <v>14</v>
      </c>
      <c r="B14" s="11">
        <v>17.68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9.25</v>
      </c>
      <c r="C16" s="79"/>
    </row>
    <row r="17" spans="1:3" ht="12.75">
      <c r="A17" s="1" t="s">
        <v>17</v>
      </c>
      <c r="B17" s="12">
        <v>2.89</v>
      </c>
      <c r="C17" s="79"/>
    </row>
    <row r="18" spans="1:3" ht="12.75">
      <c r="A18" t="s">
        <v>2</v>
      </c>
      <c r="B18" s="2">
        <f>SUM(B7:B17)</f>
        <v>128.45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6.69</v>
      </c>
      <c r="C21" s="79"/>
    </row>
    <row r="22" spans="1:3" ht="12.75">
      <c r="A22" s="1" t="s">
        <v>19</v>
      </c>
      <c r="B22" s="7">
        <v>21.03</v>
      </c>
      <c r="C22" s="79"/>
    </row>
    <row r="23" spans="1:3" ht="12.75">
      <c r="A23" s="1" t="s">
        <v>20</v>
      </c>
      <c r="B23" s="7">
        <v>11.62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76.14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204.58999999999997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49.410000000000025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0.10114173228346456</v>
      </c>
      <c r="C32" s="79"/>
    </row>
    <row r="33" spans="1:3" ht="12.75">
      <c r="A33" t="s">
        <v>23</v>
      </c>
      <c r="B33" s="13">
        <f>B25/B2</f>
        <v>0.059952755905511815</v>
      </c>
      <c r="C33" s="79"/>
    </row>
    <row r="34" spans="1:3" ht="12.75">
      <c r="A34" t="s">
        <v>26</v>
      </c>
      <c r="B34" s="13">
        <f>B27/B2</f>
        <v>0.16109448818897637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57421875" style="0" customWidth="1"/>
  </cols>
  <sheetData>
    <row r="1" spans="1:3" ht="12.75">
      <c r="A1" s="5" t="s">
        <v>42</v>
      </c>
      <c r="B1" s="22" t="s">
        <v>0</v>
      </c>
      <c r="C1" s="81" t="s">
        <v>29</v>
      </c>
    </row>
    <row r="2" spans="1:3" ht="12.75">
      <c r="A2" t="s">
        <v>28</v>
      </c>
      <c r="B2" s="9">
        <v>900</v>
      </c>
      <c r="C2" s="79"/>
    </row>
    <row r="3" spans="1:3" ht="12.75">
      <c r="A3" t="s">
        <v>151</v>
      </c>
      <c r="B3" s="10">
        <v>0.398</v>
      </c>
      <c r="C3" s="79"/>
    </row>
    <row r="4" spans="1:3" ht="12.75">
      <c r="A4" t="s">
        <v>27</v>
      </c>
      <c r="B4" s="27">
        <f>B2*B3</f>
        <v>358.20000000000005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17</v>
      </c>
      <c r="C7" s="79"/>
    </row>
    <row r="8" spans="1:3" ht="12.75">
      <c r="A8" s="1" t="s">
        <v>9</v>
      </c>
      <c r="B8" s="11">
        <v>18.5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38.84</v>
      </c>
      <c r="C11" s="79"/>
    </row>
    <row r="12" spans="1:3" ht="12.75">
      <c r="A12" s="1" t="s">
        <v>11</v>
      </c>
      <c r="B12" s="11">
        <v>21</v>
      </c>
      <c r="C12" s="79"/>
    </row>
    <row r="13" spans="1:3" ht="12.75">
      <c r="A13" s="1" t="s">
        <v>13</v>
      </c>
      <c r="B13" s="11">
        <v>15.27</v>
      </c>
      <c r="C13" s="79"/>
    </row>
    <row r="14" spans="1:3" ht="12.75">
      <c r="A14" s="1" t="s">
        <v>14</v>
      </c>
      <c r="B14" s="11">
        <v>16.46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</v>
      </c>
      <c r="C16" s="79"/>
    </row>
    <row r="17" spans="1:3" ht="12.75">
      <c r="A17" s="1" t="s">
        <v>17</v>
      </c>
      <c r="B17" s="12">
        <v>3.08</v>
      </c>
      <c r="C17" s="79"/>
    </row>
    <row r="18" spans="1:3" ht="12.75">
      <c r="A18" t="s">
        <v>2</v>
      </c>
      <c r="B18" s="2">
        <f>SUM(B7:B17)</f>
        <v>137.15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6.63</v>
      </c>
      <c r="C21" s="79"/>
    </row>
    <row r="22" spans="1:3" ht="12.75">
      <c r="A22" s="1" t="s">
        <v>19</v>
      </c>
      <c r="B22" s="7">
        <v>19.53</v>
      </c>
      <c r="C22" s="79"/>
    </row>
    <row r="23" spans="1:3" ht="12.75">
      <c r="A23" s="1" t="s">
        <v>20</v>
      </c>
      <c r="B23" s="7">
        <v>11.58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74.53999999999999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211.69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146.51000000000005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0.1523888888888889</v>
      </c>
      <c r="C32" s="79"/>
    </row>
    <row r="33" spans="1:3" ht="12.75">
      <c r="A33" t="s">
        <v>23</v>
      </c>
      <c r="B33" s="13">
        <f>B25/B2</f>
        <v>0.08282222222222221</v>
      </c>
      <c r="C33" s="79"/>
    </row>
    <row r="34" spans="1:3" ht="12.75">
      <c r="A34" t="s">
        <v>26</v>
      </c>
      <c r="B34" s="13">
        <f>B27/B2</f>
        <v>0.23521111111111112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83</v>
      </c>
      <c r="B1" s="22" t="s">
        <v>0</v>
      </c>
      <c r="C1" s="81" t="s">
        <v>29</v>
      </c>
    </row>
    <row r="2" spans="1:3" ht="12.75">
      <c r="A2" t="s">
        <v>28</v>
      </c>
      <c r="B2" s="9">
        <v>1050</v>
      </c>
      <c r="C2" s="79"/>
    </row>
    <row r="3" spans="1:3" ht="12.75">
      <c r="A3" t="s">
        <v>151</v>
      </c>
      <c r="B3" s="10">
        <v>0.29</v>
      </c>
      <c r="C3" s="79"/>
    </row>
    <row r="4" spans="1:3" ht="12.75">
      <c r="A4" t="s">
        <v>27</v>
      </c>
      <c r="B4" s="2">
        <f>B2*B3</f>
        <v>304.5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11</v>
      </c>
      <c r="C7" s="79"/>
    </row>
    <row r="8" spans="1:3" ht="12.75">
      <c r="A8" s="1" t="s">
        <v>9</v>
      </c>
      <c r="B8" s="11">
        <v>20</v>
      </c>
      <c r="C8" s="79"/>
    </row>
    <row r="9" spans="1:3" ht="12.75">
      <c r="A9" s="1" t="s">
        <v>24</v>
      </c>
      <c r="B9" s="11">
        <v>18</v>
      </c>
      <c r="C9" s="80" t="s">
        <v>157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32.37</v>
      </c>
      <c r="C11" s="79"/>
    </row>
    <row r="12" spans="1:3" ht="12.75">
      <c r="A12" s="1" t="s">
        <v>11</v>
      </c>
      <c r="B12" s="11">
        <v>18.1</v>
      </c>
      <c r="C12" s="79"/>
    </row>
    <row r="13" spans="1:3" ht="12.75">
      <c r="A13" s="1" t="s">
        <v>13</v>
      </c>
      <c r="B13" s="11">
        <v>13.55</v>
      </c>
      <c r="C13" s="79"/>
    </row>
    <row r="14" spans="1:3" ht="12.75">
      <c r="A14" s="1" t="s">
        <v>14</v>
      </c>
      <c r="B14" s="11">
        <v>15.18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</v>
      </c>
      <c r="C16" s="79"/>
    </row>
    <row r="17" spans="1:3" ht="12.75">
      <c r="A17" s="1" t="s">
        <v>17</v>
      </c>
      <c r="B17" s="12">
        <v>3.11</v>
      </c>
      <c r="C17" s="79"/>
    </row>
    <row r="18" spans="1:3" ht="12.75">
      <c r="A18" t="s">
        <v>2</v>
      </c>
      <c r="B18" s="2">
        <f>SUM(B7:B17)</f>
        <v>138.31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6.2</v>
      </c>
      <c r="C21" s="79"/>
    </row>
    <row r="22" spans="1:3" ht="12.75">
      <c r="A22" s="1" t="s">
        <v>19</v>
      </c>
      <c r="B22" s="7">
        <v>17.59</v>
      </c>
      <c r="C22" s="79"/>
    </row>
    <row r="23" spans="1:3" ht="12.75">
      <c r="A23" s="1" t="s">
        <v>20</v>
      </c>
      <c r="B23" s="7">
        <v>9.79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70.38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208.69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95.81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0.13172380952380952</v>
      </c>
      <c r="C32" s="79"/>
    </row>
    <row r="33" spans="1:3" ht="12.75">
      <c r="A33" t="s">
        <v>23</v>
      </c>
      <c r="B33" s="13">
        <f>B25/B2</f>
        <v>0.06702857142857142</v>
      </c>
      <c r="C33" s="79"/>
    </row>
    <row r="34" spans="1:3" ht="12.75">
      <c r="A34" t="s">
        <v>26</v>
      </c>
      <c r="B34" s="13">
        <f>B27/B2</f>
        <v>0.19875238095238096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81" t="s">
        <v>29</v>
      </c>
    </row>
    <row r="2" spans="1:3" ht="12.75">
      <c r="A2" t="s">
        <v>28</v>
      </c>
      <c r="B2" s="28">
        <v>850</v>
      </c>
      <c r="C2" s="79"/>
    </row>
    <row r="3" spans="1:3" ht="12.75">
      <c r="A3" t="s">
        <v>151</v>
      </c>
      <c r="B3" s="10">
        <v>0.281</v>
      </c>
      <c r="C3" s="79"/>
    </row>
    <row r="4" spans="1:3" ht="12.75">
      <c r="A4" t="s">
        <v>27</v>
      </c>
      <c r="B4" s="2">
        <f>B2*B3</f>
        <v>238.85000000000002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33.5</v>
      </c>
      <c r="C7" s="79"/>
    </row>
    <row r="8" spans="1:3" ht="12.75">
      <c r="A8" s="1" t="s">
        <v>9</v>
      </c>
      <c r="B8" s="11">
        <v>16.5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20.07</v>
      </c>
      <c r="C11" s="79"/>
    </row>
    <row r="12" spans="1:3" ht="12.75">
      <c r="A12" s="1" t="s">
        <v>11</v>
      </c>
      <c r="B12" s="11">
        <v>16.7</v>
      </c>
      <c r="C12" s="79"/>
    </row>
    <row r="13" spans="1:3" ht="12.75">
      <c r="A13" s="1" t="s">
        <v>13</v>
      </c>
      <c r="B13" s="11">
        <v>14.63</v>
      </c>
      <c r="C13" s="79"/>
    </row>
    <row r="14" spans="1:3" ht="12.75">
      <c r="A14" s="1" t="s">
        <v>14</v>
      </c>
      <c r="B14" s="11">
        <v>15.78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1.5</v>
      </c>
      <c r="C16" s="79"/>
    </row>
    <row r="17" spans="1:3" ht="12.75">
      <c r="A17" s="1" t="s">
        <v>17</v>
      </c>
      <c r="B17" s="12">
        <v>2.73</v>
      </c>
      <c r="C17" s="79"/>
    </row>
    <row r="18" spans="1:3" ht="12.75">
      <c r="A18" t="s">
        <v>2</v>
      </c>
      <c r="B18" s="2">
        <f>SUM(B7:B17)</f>
        <v>121.41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6.44</v>
      </c>
      <c r="C21" s="79"/>
    </row>
    <row r="22" spans="1:3" ht="12.75">
      <c r="A22" s="1" t="s">
        <v>19</v>
      </c>
      <c r="B22" s="7">
        <v>18.92</v>
      </c>
      <c r="C22" s="79"/>
    </row>
    <row r="23" spans="1:3" ht="12.75">
      <c r="A23" s="1" t="s">
        <v>20</v>
      </c>
      <c r="B23" s="7">
        <v>10.87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73.03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194.44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44.410000000000025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0.14283529411764706</v>
      </c>
      <c r="C32" s="79"/>
    </row>
    <row r="33" spans="1:3" ht="12.75">
      <c r="A33" t="s">
        <v>23</v>
      </c>
      <c r="B33" s="13">
        <f>B25/B2</f>
        <v>0.08591764705882353</v>
      </c>
      <c r="C33" s="79"/>
    </row>
    <row r="34" spans="1:3" ht="12.75">
      <c r="A34" t="s">
        <v>26</v>
      </c>
      <c r="B34" s="13">
        <f>B27/B2</f>
        <v>0.22875294117647058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81" t="s">
        <v>29</v>
      </c>
    </row>
    <row r="2" spans="1:3" ht="12.75">
      <c r="A2" t="s">
        <v>28</v>
      </c>
      <c r="B2" s="9">
        <v>1300</v>
      </c>
      <c r="C2" s="79"/>
    </row>
    <row r="3" spans="1:3" ht="12.75">
      <c r="A3" t="s">
        <v>151</v>
      </c>
      <c r="B3" s="10">
        <v>0.185</v>
      </c>
      <c r="C3" s="79"/>
    </row>
    <row r="4" spans="1:3" ht="12.75">
      <c r="A4" t="s">
        <v>27</v>
      </c>
      <c r="B4" s="2">
        <f>B2*B3</f>
        <v>240.5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13.75</v>
      </c>
      <c r="C7" s="79"/>
    </row>
    <row r="8" spans="1:3" ht="12.75">
      <c r="A8" s="1" t="s">
        <v>9</v>
      </c>
      <c r="B8" s="11">
        <v>8.5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24.39</v>
      </c>
      <c r="C11" s="79"/>
    </row>
    <row r="12" spans="1:3" ht="12.75">
      <c r="A12" s="1" t="s">
        <v>11</v>
      </c>
      <c r="B12" s="11">
        <v>0</v>
      </c>
      <c r="C12" s="79"/>
    </row>
    <row r="13" spans="1:3" ht="12.75">
      <c r="A13" s="1" t="s">
        <v>13</v>
      </c>
      <c r="B13" s="11">
        <v>14.99</v>
      </c>
      <c r="C13" s="79"/>
    </row>
    <row r="14" spans="1:3" ht="12.75">
      <c r="A14" s="1" t="s">
        <v>14</v>
      </c>
      <c r="B14" s="11">
        <v>15.92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</v>
      </c>
      <c r="C16" s="79"/>
    </row>
    <row r="17" spans="1:3" ht="12.75">
      <c r="A17" s="1" t="s">
        <v>17</v>
      </c>
      <c r="B17" s="12">
        <v>1.94</v>
      </c>
      <c r="C17" s="79"/>
    </row>
    <row r="18" spans="1:3" ht="12.75">
      <c r="A18" t="s">
        <v>2</v>
      </c>
      <c r="B18" s="2">
        <f>SUM(B7:B17)</f>
        <v>86.49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6.55</v>
      </c>
      <c r="C21" s="79"/>
    </row>
    <row r="22" spans="1:3" ht="12.75">
      <c r="A22" s="1" t="s">
        <v>19</v>
      </c>
      <c r="B22" s="7">
        <v>19.18</v>
      </c>
      <c r="C22" s="79"/>
    </row>
    <row r="23" spans="1:3" ht="12.75">
      <c r="A23" s="1" t="s">
        <v>20</v>
      </c>
      <c r="B23" s="7">
        <v>11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73.53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160.01999999999998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80.48000000000002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13">
        <f>B18/B2</f>
        <v>0.06653076923076923</v>
      </c>
      <c r="C32" s="79"/>
    </row>
    <row r="33" spans="1:3" ht="12.75">
      <c r="A33" t="s">
        <v>23</v>
      </c>
      <c r="B33" s="13">
        <f>B25/B2</f>
        <v>0.05656153846153846</v>
      </c>
      <c r="C33" s="79"/>
    </row>
    <row r="34" spans="1:3" ht="12.75">
      <c r="A34" t="s">
        <v>26</v>
      </c>
      <c r="B34" s="13">
        <f>B27/B2</f>
        <v>0.12309230769230768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145</v>
      </c>
      <c r="B1" s="22" t="s">
        <v>0</v>
      </c>
      <c r="C1" s="81" t="s">
        <v>29</v>
      </c>
    </row>
    <row r="2" spans="1:3" ht="12.75">
      <c r="A2" t="s">
        <v>28</v>
      </c>
      <c r="B2" s="9">
        <v>1400</v>
      </c>
      <c r="C2" s="79"/>
    </row>
    <row r="3" spans="1:3" ht="12.75">
      <c r="A3" t="s">
        <v>151</v>
      </c>
      <c r="B3" s="25">
        <v>0.32</v>
      </c>
      <c r="C3" s="79"/>
    </row>
    <row r="4" spans="1:3" ht="12.75">
      <c r="A4" t="s">
        <v>27</v>
      </c>
      <c r="B4" s="2">
        <f>B2*B3</f>
        <v>448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72</v>
      </c>
      <c r="C7" s="80" t="s">
        <v>146</v>
      </c>
    </row>
    <row r="8" spans="1:3" ht="12.75">
      <c r="A8" s="1" t="s">
        <v>9</v>
      </c>
      <c r="B8" s="11">
        <v>35</v>
      </c>
      <c r="C8" s="79"/>
    </row>
    <row r="9" spans="1:3" ht="12.75">
      <c r="A9" s="1" t="s">
        <v>24</v>
      </c>
      <c r="B9" s="11">
        <v>36</v>
      </c>
      <c r="C9" s="80" t="s">
        <v>148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16.09</v>
      </c>
      <c r="C11" s="79"/>
    </row>
    <row r="12" spans="1:3" ht="12.75">
      <c r="A12" s="1" t="s">
        <v>11</v>
      </c>
      <c r="B12" s="11">
        <v>18.5</v>
      </c>
      <c r="C12" s="79"/>
    </row>
    <row r="13" spans="1:3" ht="12.75">
      <c r="A13" s="1" t="s">
        <v>13</v>
      </c>
      <c r="B13" s="11">
        <v>18.46</v>
      </c>
      <c r="C13" s="79"/>
    </row>
    <row r="14" spans="1:3" ht="12.75">
      <c r="A14" s="1" t="s">
        <v>14</v>
      </c>
      <c r="B14" s="11">
        <v>20.71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8.25</v>
      </c>
      <c r="C16" s="79"/>
    </row>
    <row r="17" spans="1:3" ht="12.75">
      <c r="A17" s="1" t="s">
        <v>17</v>
      </c>
      <c r="B17" s="12">
        <v>5.18</v>
      </c>
      <c r="C17" s="79"/>
    </row>
    <row r="18" spans="1:3" ht="12.75">
      <c r="A18" t="s">
        <v>2</v>
      </c>
      <c r="B18" s="2">
        <f>SUM(B7:B17)</f>
        <v>230.19000000000003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7.32</v>
      </c>
      <c r="C21" s="79"/>
    </row>
    <row r="22" spans="1:3" ht="12.75">
      <c r="A22" s="1" t="s">
        <v>19</v>
      </c>
      <c r="B22" s="7">
        <v>25.05</v>
      </c>
      <c r="C22" s="79"/>
    </row>
    <row r="23" spans="1:3" ht="12.75">
      <c r="A23" s="1" t="s">
        <v>20</v>
      </c>
      <c r="B23" s="7">
        <v>13.65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82.82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313.01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134.99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0.16442142857142858</v>
      </c>
      <c r="C32" s="79"/>
    </row>
    <row r="33" spans="1:3" ht="12.75">
      <c r="A33" t="s">
        <v>23</v>
      </c>
      <c r="B33" s="13">
        <f>B25/B2</f>
        <v>0.05915714285714285</v>
      </c>
      <c r="C33" s="79"/>
    </row>
    <row r="34" spans="1:3" ht="12.75">
      <c r="A34" t="s">
        <v>26</v>
      </c>
      <c r="B34" s="13">
        <f>B27/B2</f>
        <v>0.22357857142857143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81" t="s">
        <v>29</v>
      </c>
    </row>
    <row r="2" spans="1:3" ht="12.75">
      <c r="A2" t="s">
        <v>28</v>
      </c>
      <c r="B2" s="9">
        <v>39</v>
      </c>
      <c r="C2" s="79"/>
    </row>
    <row r="3" spans="1:3" ht="12.75">
      <c r="A3" t="s">
        <v>151</v>
      </c>
      <c r="B3" s="10">
        <v>7.82</v>
      </c>
      <c r="C3" s="79"/>
    </row>
    <row r="4" spans="1:3" ht="12.75">
      <c r="A4" t="s">
        <v>27</v>
      </c>
      <c r="B4" s="2">
        <f>B2*B3</f>
        <v>304.98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11.25</v>
      </c>
      <c r="C7" s="79"/>
    </row>
    <row r="8" spans="1:3" ht="12.75">
      <c r="A8" s="1" t="s">
        <v>9</v>
      </c>
      <c r="B8" s="11">
        <v>20.8</v>
      </c>
      <c r="C8" s="79"/>
    </row>
    <row r="9" spans="1:3" ht="12.75">
      <c r="A9" s="1" t="s">
        <v>24</v>
      </c>
      <c r="B9" s="11">
        <v>9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72.01</v>
      </c>
      <c r="C11" s="79"/>
    </row>
    <row r="12" spans="1:3" ht="12.75">
      <c r="A12" s="1" t="s">
        <v>11</v>
      </c>
      <c r="B12" s="11">
        <v>17.3</v>
      </c>
      <c r="C12" s="79"/>
    </row>
    <row r="13" spans="1:3" ht="12.75">
      <c r="A13" s="1" t="s">
        <v>13</v>
      </c>
      <c r="B13" s="11">
        <v>13.41</v>
      </c>
      <c r="C13" s="79"/>
    </row>
    <row r="14" spans="1:3" ht="12.75">
      <c r="A14" s="1" t="s">
        <v>14</v>
      </c>
      <c r="B14" s="11">
        <v>14.68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</v>
      </c>
      <c r="C16" s="79"/>
    </row>
    <row r="17" spans="1:3" ht="12.75">
      <c r="A17" s="1" t="s">
        <v>17</v>
      </c>
      <c r="B17" s="12">
        <v>3.81</v>
      </c>
      <c r="C17" s="79"/>
    </row>
    <row r="18" spans="1:3" ht="12.75">
      <c r="A18" t="s">
        <v>2</v>
      </c>
      <c r="B18" s="2">
        <f>SUM(B7:B17)</f>
        <v>169.26000000000002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6.16</v>
      </c>
      <c r="C21" s="79"/>
    </row>
    <row r="22" spans="1:3" ht="12.75">
      <c r="A22" s="1" t="s">
        <v>19</v>
      </c>
      <c r="B22" s="7">
        <v>17.15</v>
      </c>
      <c r="C22" s="79"/>
    </row>
    <row r="23" spans="1:3" ht="12.75">
      <c r="A23" s="1" t="s">
        <v>20</v>
      </c>
      <c r="B23" s="7">
        <v>9.27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69.38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238.64000000000001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66.34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4.340000000000001</v>
      </c>
      <c r="C32" s="79"/>
    </row>
    <row r="33" spans="1:3" ht="12.75">
      <c r="A33" t="s">
        <v>23</v>
      </c>
      <c r="B33" s="2">
        <f>B25/B2</f>
        <v>1.778974358974359</v>
      </c>
      <c r="C33" s="79"/>
    </row>
    <row r="34" spans="1:3" ht="12.75">
      <c r="A34" t="s">
        <v>26</v>
      </c>
      <c r="B34" s="2">
        <f>B27/B2</f>
        <v>6.118974358974359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81" t="s">
        <v>29</v>
      </c>
    </row>
    <row r="2" spans="1:3" ht="12.75">
      <c r="A2" t="s">
        <v>28</v>
      </c>
      <c r="B2" s="9">
        <v>36</v>
      </c>
      <c r="C2" s="79"/>
    </row>
    <row r="3" spans="1:3" ht="12.75">
      <c r="A3" t="s">
        <v>151</v>
      </c>
      <c r="B3" s="10">
        <v>6.66</v>
      </c>
      <c r="C3" s="79"/>
    </row>
    <row r="4" spans="1:3" ht="12.75">
      <c r="A4" t="s">
        <v>27</v>
      </c>
      <c r="B4" s="2">
        <f>B2*B3</f>
        <v>239.76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11.4</v>
      </c>
      <c r="C7" s="79"/>
    </row>
    <row r="8" spans="1:3" ht="12.75">
      <c r="A8" s="1" t="s">
        <v>9</v>
      </c>
      <c r="B8" s="11">
        <v>5.5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65</v>
      </c>
      <c r="C11" s="79"/>
    </row>
    <row r="12" spans="1:3" ht="12.75">
      <c r="A12" s="1" t="s">
        <v>11</v>
      </c>
      <c r="B12" s="11">
        <v>8.4</v>
      </c>
      <c r="C12" s="79"/>
    </row>
    <row r="13" spans="1:3" ht="12.75">
      <c r="A13" s="1" t="s">
        <v>13</v>
      </c>
      <c r="B13" s="11">
        <v>13</v>
      </c>
      <c r="C13" s="79"/>
    </row>
    <row r="14" spans="1:3" ht="12.75">
      <c r="A14" s="1" t="s">
        <v>14</v>
      </c>
      <c r="B14" s="11">
        <v>13.85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</v>
      </c>
      <c r="C16" s="79"/>
    </row>
    <row r="17" spans="1:3" ht="12.75">
      <c r="A17" s="1" t="s">
        <v>17</v>
      </c>
      <c r="B17" s="12">
        <v>2.86</v>
      </c>
      <c r="C17" s="79"/>
    </row>
    <row r="18" spans="1:3" ht="12.75">
      <c r="A18" t="s">
        <v>2</v>
      </c>
      <c r="B18" s="2">
        <f>SUM(B7:B17)</f>
        <v>127.01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6.05</v>
      </c>
      <c r="C21" s="79"/>
    </row>
    <row r="22" spans="1:3" ht="12.75">
      <c r="A22" s="1" t="s">
        <v>19</v>
      </c>
      <c r="B22" s="7">
        <v>16.65</v>
      </c>
      <c r="C22" s="79"/>
    </row>
    <row r="23" spans="1:3" ht="12.75">
      <c r="A23" s="1" t="s">
        <v>20</v>
      </c>
      <c r="B23" s="7">
        <v>9.02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68.52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195.53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44.22999999999999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3.5280555555555555</v>
      </c>
      <c r="C32" s="79"/>
    </row>
    <row r="33" spans="1:3" ht="12.75">
      <c r="A33" t="s">
        <v>23</v>
      </c>
      <c r="B33" s="2">
        <f>B25/B2</f>
        <v>1.9033333333333333</v>
      </c>
      <c r="C33" s="79"/>
    </row>
    <row r="34" spans="1:3" ht="12.75">
      <c r="A34" t="s">
        <v>26</v>
      </c>
      <c r="B34" s="2">
        <f>B27/B2</f>
        <v>5.431388888888889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9.421875" style="0" customWidth="1"/>
    <col min="2" max="8" width="9.7109375" style="0" customWidth="1"/>
    <col min="9" max="12" width="8.421875" style="0" customWidth="1"/>
  </cols>
  <sheetData>
    <row r="1" spans="1:8" ht="12.75">
      <c r="A1" s="51"/>
      <c r="B1" s="52" t="s">
        <v>150</v>
      </c>
      <c r="C1" s="52" t="s">
        <v>64</v>
      </c>
      <c r="D1" s="52" t="s">
        <v>123</v>
      </c>
      <c r="E1" s="53" t="s">
        <v>72</v>
      </c>
      <c r="F1" s="52" t="s">
        <v>76</v>
      </c>
      <c r="G1" s="52" t="s">
        <v>77</v>
      </c>
      <c r="H1" s="54" t="s">
        <v>67</v>
      </c>
    </row>
    <row r="2" spans="1:8" ht="12.75">
      <c r="A2" s="55" t="s">
        <v>62</v>
      </c>
      <c r="B2" s="15" t="s">
        <v>63</v>
      </c>
      <c r="C2" s="15" t="s">
        <v>65</v>
      </c>
      <c r="D2" s="46" t="s">
        <v>124</v>
      </c>
      <c r="E2" s="50" t="s">
        <v>73</v>
      </c>
      <c r="F2" s="15" t="s">
        <v>73</v>
      </c>
      <c r="G2" s="15" t="s">
        <v>73</v>
      </c>
      <c r="H2" s="56" t="s">
        <v>66</v>
      </c>
    </row>
    <row r="3" spans="1:8" ht="12.75">
      <c r="A3" s="57" t="s">
        <v>48</v>
      </c>
      <c r="B3" s="47">
        <f>HRSW!B4</f>
        <v>250.27</v>
      </c>
      <c r="C3" s="47">
        <f>HRSW!B18</f>
        <v>147.14</v>
      </c>
      <c r="D3" s="16">
        <f>B3-C3</f>
        <v>103.13000000000002</v>
      </c>
      <c r="E3" s="18">
        <v>700</v>
      </c>
      <c r="F3" s="19">
        <f aca="true" t="shared" si="0" ref="F3:F19">B3*E3</f>
        <v>175189</v>
      </c>
      <c r="G3" s="19">
        <f aca="true" t="shared" si="1" ref="G3:G19">E3*C3</f>
        <v>102997.99999999999</v>
      </c>
      <c r="H3" s="34">
        <f>F3-G3</f>
        <v>72191.00000000001</v>
      </c>
    </row>
    <row r="4" spans="1:8" ht="12.75">
      <c r="A4" s="57" t="s">
        <v>49</v>
      </c>
      <c r="B4" s="47">
        <f>Durum!B4</f>
        <v>266.70000000000005</v>
      </c>
      <c r="C4" s="47">
        <f>Durum!B18</f>
        <v>152.95999999999998</v>
      </c>
      <c r="D4" s="16">
        <f aca="true" t="shared" si="2" ref="D4:D19">B4-C4</f>
        <v>113.74000000000007</v>
      </c>
      <c r="E4" s="18">
        <v>700</v>
      </c>
      <c r="F4" s="19">
        <f t="shared" si="0"/>
        <v>186690.00000000003</v>
      </c>
      <c r="G4" s="19">
        <f t="shared" si="1"/>
        <v>107071.99999999999</v>
      </c>
      <c r="H4" s="34">
        <f aca="true" t="shared" si="3" ref="H4:H18">F4-G4</f>
        <v>79618.00000000004</v>
      </c>
    </row>
    <row r="5" spans="1:8" ht="12.75">
      <c r="A5" s="57" t="s">
        <v>50</v>
      </c>
      <c r="B5" s="47">
        <f>Barley!B4</f>
        <v>354.12</v>
      </c>
      <c r="C5" s="47">
        <f>Barley!B18</f>
        <v>157.60999999999999</v>
      </c>
      <c r="D5" s="16">
        <f t="shared" si="2"/>
        <v>196.51000000000002</v>
      </c>
      <c r="E5" s="18">
        <v>200</v>
      </c>
      <c r="F5" s="19">
        <f t="shared" si="0"/>
        <v>70824</v>
      </c>
      <c r="G5" s="19">
        <f t="shared" si="1"/>
        <v>31521.999999999996</v>
      </c>
      <c r="H5" s="34">
        <f t="shared" si="3"/>
        <v>39302</v>
      </c>
    </row>
    <row r="6" spans="1:8" ht="12.75">
      <c r="A6" s="57" t="s">
        <v>25</v>
      </c>
      <c r="B6" s="47">
        <f>Corn!B4</f>
        <v>478.40000000000003</v>
      </c>
      <c r="C6" s="47">
        <f>Corn!B18</f>
        <v>247.42000000000002</v>
      </c>
      <c r="D6" s="16">
        <f t="shared" si="2"/>
        <v>230.98000000000002</v>
      </c>
      <c r="E6" s="18">
        <v>0</v>
      </c>
      <c r="F6" s="19">
        <f t="shared" si="0"/>
        <v>0</v>
      </c>
      <c r="G6" s="19">
        <f t="shared" si="1"/>
        <v>0</v>
      </c>
      <c r="H6" s="34">
        <f t="shared" si="3"/>
        <v>0</v>
      </c>
    </row>
    <row r="7" spans="1:8" ht="12.75">
      <c r="A7" s="57" t="s">
        <v>51</v>
      </c>
      <c r="B7" s="47">
        <f>Oil_SF!B4</f>
        <v>321.95</v>
      </c>
      <c r="C7" s="47">
        <f>Oil_SF!B18</f>
        <v>186.05</v>
      </c>
      <c r="D7" s="16">
        <f t="shared" si="2"/>
        <v>135.89999999999998</v>
      </c>
      <c r="E7" s="18">
        <v>0</v>
      </c>
      <c r="F7" s="19">
        <f t="shared" si="0"/>
        <v>0</v>
      </c>
      <c r="G7" s="19">
        <f t="shared" si="1"/>
        <v>0</v>
      </c>
      <c r="H7" s="34">
        <f t="shared" si="3"/>
        <v>0</v>
      </c>
    </row>
    <row r="8" spans="1:8" ht="12.75">
      <c r="A8" s="57" t="s">
        <v>52</v>
      </c>
      <c r="B8" s="47">
        <f>Canola!B4</f>
        <v>327.76</v>
      </c>
      <c r="C8" s="47">
        <f>Canola!B18</f>
        <v>197.78</v>
      </c>
      <c r="D8" s="16">
        <f t="shared" si="2"/>
        <v>129.98</v>
      </c>
      <c r="E8" s="18">
        <v>600</v>
      </c>
      <c r="F8" s="19">
        <f t="shared" si="0"/>
        <v>196656</v>
      </c>
      <c r="G8" s="19">
        <f t="shared" si="1"/>
        <v>118668</v>
      </c>
      <c r="H8" s="34">
        <f t="shared" si="3"/>
        <v>77988</v>
      </c>
    </row>
    <row r="9" spans="1:8" ht="12.75">
      <c r="A9" s="57" t="s">
        <v>53</v>
      </c>
      <c r="B9" s="47">
        <f>Flax!B4</f>
        <v>233.82</v>
      </c>
      <c r="C9" s="47">
        <f>Flax!B18</f>
        <v>112.88</v>
      </c>
      <c r="D9" s="16">
        <f t="shared" si="2"/>
        <v>120.94</v>
      </c>
      <c r="E9" s="18">
        <v>0</v>
      </c>
      <c r="F9" s="19">
        <f t="shared" si="0"/>
        <v>0</v>
      </c>
      <c r="G9" s="19">
        <f t="shared" si="1"/>
        <v>0</v>
      </c>
      <c r="H9" s="34">
        <f t="shared" si="3"/>
        <v>0</v>
      </c>
    </row>
    <row r="10" spans="1:8" ht="12.75">
      <c r="A10" s="57" t="s">
        <v>56</v>
      </c>
      <c r="B10" s="47">
        <f>Peas!B4</f>
        <v>255.6</v>
      </c>
      <c r="C10" s="47">
        <f>Peas!B18</f>
        <v>144.46</v>
      </c>
      <c r="D10" s="16">
        <f t="shared" si="2"/>
        <v>111.13999999999999</v>
      </c>
      <c r="E10" s="18">
        <v>0</v>
      </c>
      <c r="F10" s="19">
        <f t="shared" si="0"/>
        <v>0</v>
      </c>
      <c r="G10" s="19">
        <f t="shared" si="1"/>
        <v>0</v>
      </c>
      <c r="H10" s="34">
        <f t="shared" si="3"/>
        <v>0</v>
      </c>
    </row>
    <row r="11" spans="1:8" ht="12.75">
      <c r="A11" s="57" t="s">
        <v>57</v>
      </c>
      <c r="B11" s="47">
        <f>Oats!B4</f>
        <v>184.68</v>
      </c>
      <c r="C11" s="47">
        <f>Oats!B18</f>
        <v>123.55</v>
      </c>
      <c r="D11" s="16">
        <f t="shared" si="2"/>
        <v>61.13000000000001</v>
      </c>
      <c r="E11" s="18">
        <v>0</v>
      </c>
      <c r="F11" s="19">
        <f t="shared" si="0"/>
        <v>0</v>
      </c>
      <c r="G11" s="19">
        <f t="shared" si="1"/>
        <v>0</v>
      </c>
      <c r="H11" s="34">
        <f t="shared" si="3"/>
        <v>0</v>
      </c>
    </row>
    <row r="12" spans="1:8" ht="12.75">
      <c r="A12" s="57" t="s">
        <v>58</v>
      </c>
      <c r="B12" s="47">
        <f>Lentil!B4</f>
        <v>254</v>
      </c>
      <c r="C12" s="47">
        <f>Lentil!B18</f>
        <v>128.45</v>
      </c>
      <c r="D12" s="16">
        <f t="shared" si="2"/>
        <v>125.55000000000001</v>
      </c>
      <c r="E12" s="18">
        <v>200</v>
      </c>
      <c r="F12" s="19">
        <f t="shared" si="0"/>
        <v>50800</v>
      </c>
      <c r="G12" s="19">
        <f t="shared" si="1"/>
        <v>25689.999999999996</v>
      </c>
      <c r="H12" s="34">
        <f t="shared" si="3"/>
        <v>25110.000000000004</v>
      </c>
    </row>
    <row r="13" spans="1:8" ht="12.75">
      <c r="A13" s="57" t="s">
        <v>54</v>
      </c>
      <c r="B13" s="47">
        <f>Mustard!B4</f>
        <v>358.20000000000005</v>
      </c>
      <c r="C13" s="47">
        <f>Mustard!B18</f>
        <v>137.15</v>
      </c>
      <c r="D13" s="16">
        <f t="shared" si="2"/>
        <v>221.05000000000004</v>
      </c>
      <c r="E13" s="18">
        <v>0</v>
      </c>
      <c r="F13" s="19">
        <f t="shared" si="0"/>
        <v>0</v>
      </c>
      <c r="G13" s="19">
        <f t="shared" si="1"/>
        <v>0</v>
      </c>
      <c r="H13" s="34">
        <f t="shared" si="3"/>
        <v>0</v>
      </c>
    </row>
    <row r="14" spans="1:8" ht="12.75">
      <c r="A14" s="58" t="s">
        <v>84</v>
      </c>
      <c r="B14" s="47">
        <f>Saffl!B4</f>
        <v>304.5</v>
      </c>
      <c r="C14" s="47">
        <f>Saffl!B18</f>
        <v>138.31</v>
      </c>
      <c r="D14" s="16">
        <f t="shared" si="2"/>
        <v>166.19</v>
      </c>
      <c r="E14" s="18">
        <v>0</v>
      </c>
      <c r="F14" s="19">
        <f t="shared" si="0"/>
        <v>0</v>
      </c>
      <c r="G14" s="19">
        <f t="shared" si="1"/>
        <v>0</v>
      </c>
      <c r="H14" s="34">
        <f>F14-G14</f>
        <v>0</v>
      </c>
    </row>
    <row r="15" spans="1:8" ht="12.75">
      <c r="A15" s="57" t="s">
        <v>55</v>
      </c>
      <c r="B15" s="47">
        <f>Buckwht!B4</f>
        <v>238.85000000000002</v>
      </c>
      <c r="C15" s="47">
        <f>Buckwht!B18</f>
        <v>121.41</v>
      </c>
      <c r="D15" s="16">
        <f t="shared" si="2"/>
        <v>117.44000000000003</v>
      </c>
      <c r="E15" s="18">
        <v>0</v>
      </c>
      <c r="F15" s="19">
        <f t="shared" si="0"/>
        <v>0</v>
      </c>
      <c r="G15" s="19">
        <f t="shared" si="1"/>
        <v>0</v>
      </c>
      <c r="H15" s="34">
        <f t="shared" si="3"/>
        <v>0</v>
      </c>
    </row>
    <row r="16" spans="1:8" ht="12.75">
      <c r="A16" s="57" t="s">
        <v>59</v>
      </c>
      <c r="B16" s="47">
        <f>Millet!B4</f>
        <v>240.5</v>
      </c>
      <c r="C16" s="47">
        <f>Millet!B18</f>
        <v>86.49</v>
      </c>
      <c r="D16" s="16">
        <f t="shared" si="2"/>
        <v>154.01</v>
      </c>
      <c r="E16" s="18">
        <v>0</v>
      </c>
      <c r="F16" s="19">
        <f t="shared" si="0"/>
        <v>0</v>
      </c>
      <c r="G16" s="19">
        <f t="shared" si="1"/>
        <v>0</v>
      </c>
      <c r="H16" s="34">
        <f t="shared" si="3"/>
        <v>0</v>
      </c>
    </row>
    <row r="17" spans="1:8" ht="12.75">
      <c r="A17" s="57" t="s">
        <v>60</v>
      </c>
      <c r="B17" s="47">
        <f>HRWW!B4</f>
        <v>304.98</v>
      </c>
      <c r="C17" s="47">
        <f>HRWW!B18</f>
        <v>169.26000000000002</v>
      </c>
      <c r="D17" s="16">
        <f t="shared" si="2"/>
        <v>135.72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7" t="s">
        <v>61</v>
      </c>
      <c r="B18" s="47">
        <f>Rye!B4</f>
        <v>239.76</v>
      </c>
      <c r="C18" s="47">
        <f>Rye!B18</f>
        <v>127.01</v>
      </c>
      <c r="D18" s="16">
        <f t="shared" si="2"/>
        <v>112.74999999999999</v>
      </c>
      <c r="E18" s="18">
        <v>0</v>
      </c>
      <c r="F18" s="19">
        <f t="shared" si="0"/>
        <v>0</v>
      </c>
      <c r="G18" s="19">
        <f t="shared" si="1"/>
        <v>0</v>
      </c>
      <c r="H18" s="34">
        <f t="shared" si="3"/>
        <v>0</v>
      </c>
    </row>
    <row r="19" spans="1:8" ht="12.75">
      <c r="A19" s="69" t="s">
        <v>136</v>
      </c>
      <c r="B19" s="47">
        <f>Chickpea!B4</f>
        <v>448</v>
      </c>
      <c r="C19" s="47">
        <f>Chickpea!B18</f>
        <v>230.19000000000003</v>
      </c>
      <c r="D19" s="16">
        <f t="shared" si="2"/>
        <v>217.80999999999997</v>
      </c>
      <c r="E19" s="18">
        <v>0</v>
      </c>
      <c r="F19" s="19">
        <f t="shared" si="0"/>
        <v>0</v>
      </c>
      <c r="G19" s="19">
        <f t="shared" si="1"/>
        <v>0</v>
      </c>
      <c r="H19" s="34">
        <f>F19-G19</f>
        <v>0</v>
      </c>
    </row>
    <row r="20" spans="1:8" ht="12.75">
      <c r="A20" s="37" t="s">
        <v>78</v>
      </c>
      <c r="B20" s="14"/>
      <c r="C20" s="26"/>
      <c r="D20" s="14"/>
      <c r="E20" s="20">
        <f>SUM(E3:E19)</f>
        <v>2400</v>
      </c>
      <c r="F20" s="20">
        <f>SUM(F3:F19)</f>
        <v>680159</v>
      </c>
      <c r="G20" s="20">
        <f>SUM(G3:G19)</f>
        <v>385950</v>
      </c>
      <c r="H20" s="38">
        <f>SUM(H3:H19)</f>
        <v>294209.00000000006</v>
      </c>
    </row>
    <row r="21" spans="1:7" ht="12.75">
      <c r="A21" s="4"/>
      <c r="B21" s="4"/>
      <c r="C21" s="4"/>
      <c r="D21" s="4"/>
      <c r="E21" s="16"/>
      <c r="F21" s="16"/>
      <c r="G21" s="16"/>
    </row>
    <row r="22" spans="1:8" ht="12.75">
      <c r="A22" s="3"/>
      <c r="B22" s="3"/>
      <c r="C22" s="89" t="s">
        <v>47</v>
      </c>
      <c r="D22" s="89"/>
      <c r="E22" s="89"/>
      <c r="F22" s="3"/>
      <c r="G22" s="3"/>
      <c r="H22" s="3"/>
    </row>
    <row r="23" spans="1:8" ht="12.75">
      <c r="A23" s="59" t="s">
        <v>74</v>
      </c>
      <c r="B23" s="60"/>
      <c r="C23" s="60"/>
      <c r="D23" s="61"/>
      <c r="E23" s="60" t="s">
        <v>75</v>
      </c>
      <c r="F23" s="60"/>
      <c r="G23" s="60"/>
      <c r="H23" s="62"/>
    </row>
    <row r="24" spans="1:8" ht="12.75">
      <c r="A24" s="57" t="s">
        <v>27</v>
      </c>
      <c r="B24" s="4"/>
      <c r="C24" s="19">
        <f>F20</f>
        <v>680159</v>
      </c>
      <c r="D24" s="4"/>
      <c r="E24" s="4" t="s">
        <v>69</v>
      </c>
      <c r="F24" s="4"/>
      <c r="G24" s="63">
        <f>G20</f>
        <v>385950</v>
      </c>
      <c r="H24" s="64"/>
    </row>
    <row r="25" spans="1:8" ht="12.75">
      <c r="A25" s="90" t="s">
        <v>79</v>
      </c>
      <c r="B25" s="91"/>
      <c r="C25" s="70">
        <v>0</v>
      </c>
      <c r="D25" s="71" t="s">
        <v>71</v>
      </c>
      <c r="E25" s="91" t="s">
        <v>125</v>
      </c>
      <c r="F25" s="91"/>
      <c r="G25" s="70">
        <v>45800</v>
      </c>
      <c r="H25" s="72" t="s">
        <v>71</v>
      </c>
    </row>
    <row r="26" spans="1:11" ht="12.75">
      <c r="A26" s="92"/>
      <c r="B26" s="88"/>
      <c r="C26" s="70">
        <v>0</v>
      </c>
      <c r="D26" s="4"/>
      <c r="E26" s="91" t="s">
        <v>68</v>
      </c>
      <c r="F26" s="91"/>
      <c r="G26" s="70">
        <v>88320</v>
      </c>
      <c r="H26" s="66"/>
      <c r="K26" s="73"/>
    </row>
    <row r="27" spans="1:8" ht="12.75">
      <c r="A27" s="92"/>
      <c r="B27" s="88"/>
      <c r="C27" s="70">
        <v>0</v>
      </c>
      <c r="D27" s="4"/>
      <c r="E27" s="91" t="s">
        <v>126</v>
      </c>
      <c r="F27" s="91"/>
      <c r="G27" s="70">
        <v>0</v>
      </c>
      <c r="H27" s="66"/>
    </row>
    <row r="28" spans="1:8" ht="12.75">
      <c r="A28" s="92"/>
      <c r="B28" s="88"/>
      <c r="C28" s="70">
        <v>0</v>
      </c>
      <c r="D28" s="4"/>
      <c r="E28" s="91" t="s">
        <v>70</v>
      </c>
      <c r="F28" s="91"/>
      <c r="G28" s="70">
        <v>0</v>
      </c>
      <c r="H28" s="66"/>
    </row>
    <row r="29" spans="1:8" ht="12.75">
      <c r="A29" s="92"/>
      <c r="B29" s="88"/>
      <c r="C29" s="70">
        <v>0</v>
      </c>
      <c r="D29" s="4"/>
      <c r="E29" s="88"/>
      <c r="F29" s="88"/>
      <c r="G29" s="70">
        <v>0</v>
      </c>
      <c r="H29" s="66"/>
    </row>
    <row r="30" spans="1:8" ht="12.75">
      <c r="A30" s="92"/>
      <c r="B30" s="88"/>
      <c r="C30" s="70">
        <v>0</v>
      </c>
      <c r="D30" s="4"/>
      <c r="E30" s="88"/>
      <c r="F30" s="88"/>
      <c r="G30" s="70">
        <v>0</v>
      </c>
      <c r="H30" s="66"/>
    </row>
    <row r="31" spans="1:8" ht="12.75">
      <c r="A31" s="92" t="s">
        <v>81</v>
      </c>
      <c r="B31" s="88"/>
      <c r="C31" s="74">
        <v>0</v>
      </c>
      <c r="D31" s="65"/>
      <c r="E31" s="88" t="s">
        <v>80</v>
      </c>
      <c r="F31" s="88"/>
      <c r="G31" s="74">
        <v>13000</v>
      </c>
      <c r="H31" s="66"/>
    </row>
    <row r="32" spans="1:8" ht="12.75">
      <c r="A32" s="57" t="s">
        <v>67</v>
      </c>
      <c r="B32" s="4"/>
      <c r="C32" s="19">
        <f>SUM(C24:C31)</f>
        <v>680159</v>
      </c>
      <c r="D32" s="4"/>
      <c r="E32" s="4" t="s">
        <v>67</v>
      </c>
      <c r="F32" s="4"/>
      <c r="G32" s="32">
        <f>SUM(G24:G31)</f>
        <v>533070</v>
      </c>
      <c r="H32" s="64"/>
    </row>
    <row r="33" spans="1:8" ht="12.75">
      <c r="A33" s="67" t="s">
        <v>127</v>
      </c>
      <c r="B33" s="3"/>
      <c r="C33" s="3"/>
      <c r="D33" s="3"/>
      <c r="E33" s="3"/>
      <c r="F33" s="3"/>
      <c r="G33" s="75">
        <f>C32-G32</f>
        <v>147089</v>
      </c>
      <c r="H33" s="68"/>
    </row>
    <row r="34" ht="12.75">
      <c r="G34" s="6"/>
    </row>
    <row r="35" spans="1:8" ht="12.75">
      <c r="A35" s="78" t="s">
        <v>144</v>
      </c>
      <c r="B35" s="93"/>
      <c r="C35" s="93"/>
      <c r="D35" s="93"/>
      <c r="E35" s="93"/>
      <c r="F35" s="76" t="s">
        <v>137</v>
      </c>
      <c r="G35" s="94"/>
      <c r="H35" s="94"/>
    </row>
    <row r="36" spans="3:6" ht="12.75">
      <c r="C36" s="77"/>
      <c r="D36" s="77"/>
      <c r="E36" s="77"/>
      <c r="F36" s="77"/>
    </row>
    <row r="37" spans="1:12" ht="12.75">
      <c r="A37" t="s">
        <v>29</v>
      </c>
      <c r="B37" s="95" t="s">
        <v>138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</row>
    <row r="38" spans="2:12" ht="12.75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</row>
    <row r="40" ht="12.75">
      <c r="A40" t="s">
        <v>98</v>
      </c>
    </row>
    <row r="41" spans="1:12" ht="12.75">
      <c r="A41" s="29" t="s">
        <v>85</v>
      </c>
      <c r="B41" s="30" t="s">
        <v>86</v>
      </c>
      <c r="C41" s="30" t="s">
        <v>87</v>
      </c>
      <c r="D41" s="30" t="s">
        <v>88</v>
      </c>
      <c r="E41" s="30" t="s">
        <v>89</v>
      </c>
      <c r="F41" s="30" t="s">
        <v>90</v>
      </c>
      <c r="G41" s="30" t="s">
        <v>91</v>
      </c>
      <c r="H41" s="30" t="s">
        <v>92</v>
      </c>
      <c r="I41" s="30" t="s">
        <v>93</v>
      </c>
      <c r="J41" s="30" t="s">
        <v>94</v>
      </c>
      <c r="K41" s="30" t="s">
        <v>95</v>
      </c>
      <c r="L41" s="31" t="s">
        <v>96</v>
      </c>
    </row>
    <row r="42" spans="1:12" ht="12.75">
      <c r="A42" s="57" t="s">
        <v>48</v>
      </c>
      <c r="B42" s="32">
        <f>$E3*HRSW!$B7</f>
        <v>11550</v>
      </c>
      <c r="C42" s="32">
        <f>$E3*HRSW!$B8</f>
        <v>16450</v>
      </c>
      <c r="D42" s="32">
        <f>$E3*HRSW!$B9</f>
        <v>3850</v>
      </c>
      <c r="E42" s="32">
        <f>$E3*HRSW!$B10</f>
        <v>0</v>
      </c>
      <c r="F42" s="32">
        <f>$E3*HRSW!$B11</f>
        <v>34048</v>
      </c>
      <c r="G42" s="32">
        <f>$E3*HRSW!$B12</f>
        <v>10570</v>
      </c>
      <c r="H42" s="32">
        <f>$E3*HRSW!$B13</f>
        <v>9191</v>
      </c>
      <c r="I42" s="32">
        <f>$E3*HRSW!$B14</f>
        <v>10122</v>
      </c>
      <c r="J42" s="32">
        <f>$E3*HRSW!$B15</f>
        <v>0</v>
      </c>
      <c r="K42" s="32">
        <f>$E3*HRSW!$B16</f>
        <v>4900</v>
      </c>
      <c r="L42" s="33">
        <f>$E3*HRSW!$B17</f>
        <v>2317</v>
      </c>
    </row>
    <row r="43" spans="1:12" ht="12.75">
      <c r="A43" s="57" t="s">
        <v>49</v>
      </c>
      <c r="B43" s="19">
        <f>$E4*Durum!$B7</f>
        <v>12866</v>
      </c>
      <c r="C43" s="19">
        <f>$E4*Durum!$B8</f>
        <v>16450</v>
      </c>
      <c r="D43" s="19">
        <f>$E4*Durum!$B9</f>
        <v>3850</v>
      </c>
      <c r="E43" s="19">
        <f>$E4*Durum!$B10</f>
        <v>0</v>
      </c>
      <c r="F43" s="19">
        <f>$E4*Durum!$B11</f>
        <v>35686</v>
      </c>
      <c r="G43" s="19">
        <f>$E4*Durum!$B12</f>
        <v>11550</v>
      </c>
      <c r="H43" s="19">
        <f>$E4*Durum!$B13</f>
        <v>9226</v>
      </c>
      <c r="I43" s="19">
        <f>$E4*Durum!$B14</f>
        <v>10136</v>
      </c>
      <c r="J43" s="19">
        <f>$E4*Durum!$B15</f>
        <v>0</v>
      </c>
      <c r="K43" s="19">
        <f>$E4*Durum!$B16</f>
        <v>4900</v>
      </c>
      <c r="L43" s="34">
        <f>$E4*Durum!$B17</f>
        <v>2408</v>
      </c>
    </row>
    <row r="44" spans="1:12" ht="12.75">
      <c r="A44" s="57" t="s">
        <v>50</v>
      </c>
      <c r="B44" s="19">
        <f>$E5*Barley!$B7</f>
        <v>2750</v>
      </c>
      <c r="C44" s="19">
        <f>$E5*Barley!$B8</f>
        <v>4400</v>
      </c>
      <c r="D44" s="19">
        <f>$E5*Barley!$B9</f>
        <v>1100</v>
      </c>
      <c r="E44" s="19">
        <f>$E5*Barley!$B10</f>
        <v>0</v>
      </c>
      <c r="F44" s="19">
        <f>$E5*Barley!$B11</f>
        <v>11344</v>
      </c>
      <c r="G44" s="19">
        <f>$E5*Barley!$B12</f>
        <v>3279.9999999999995</v>
      </c>
      <c r="H44" s="19">
        <f>$E5*Barley!$B13</f>
        <v>3258</v>
      </c>
      <c r="I44" s="19">
        <f>$E5*Barley!$B14</f>
        <v>3282</v>
      </c>
      <c r="J44" s="19">
        <f>$E5*Barley!$B15</f>
        <v>0</v>
      </c>
      <c r="K44" s="19">
        <f>$E5*Barley!$B16</f>
        <v>1400</v>
      </c>
      <c r="L44" s="34">
        <f>$E5*Barley!$B17</f>
        <v>708</v>
      </c>
    </row>
    <row r="45" spans="1:12" ht="12.75">
      <c r="A45" s="57" t="s">
        <v>25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4">
        <f>$E6*Corn!$B17</f>
        <v>0</v>
      </c>
    </row>
    <row r="46" spans="1:12" ht="12.75">
      <c r="A46" s="57" t="s">
        <v>51</v>
      </c>
      <c r="B46" s="19">
        <f>$E7*Oil_SF!$B7</f>
        <v>0</v>
      </c>
      <c r="C46" s="19">
        <f>$E7*Oil_SF!$B8</f>
        <v>0</v>
      </c>
      <c r="D46" s="19">
        <f>$E7*Oil_SF!$B9</f>
        <v>0</v>
      </c>
      <c r="E46" s="19">
        <f>$E7*Oil_SF!$B10</f>
        <v>0</v>
      </c>
      <c r="F46" s="19">
        <f>$E7*Oil_SF!$B11</f>
        <v>0</v>
      </c>
      <c r="G46" s="19">
        <f>$E7*Oil_SF!$B12</f>
        <v>0</v>
      </c>
      <c r="H46" s="19">
        <f>$E7*Oil_SF!$B13</f>
        <v>0</v>
      </c>
      <c r="I46" s="19">
        <f>$E7*Oil_SF!$B14</f>
        <v>0</v>
      </c>
      <c r="J46" s="19">
        <f>$E7*Oil_SF!$B15</f>
        <v>0</v>
      </c>
      <c r="K46" s="19">
        <f>$E7*Oil_SF!$B16</f>
        <v>0</v>
      </c>
      <c r="L46" s="34">
        <f>$E7*Oil_SF!$B17</f>
        <v>0</v>
      </c>
    </row>
    <row r="47" spans="1:12" ht="12.75">
      <c r="A47" s="57" t="s">
        <v>52</v>
      </c>
      <c r="B47" s="19">
        <f>$E8*Canola!$B7</f>
        <v>28200</v>
      </c>
      <c r="C47" s="19">
        <f>$E8*Canola!$B8</f>
        <v>11400</v>
      </c>
      <c r="D47" s="19">
        <f>$E8*Canola!$B9</f>
        <v>0</v>
      </c>
      <c r="E47" s="19">
        <f>$E8*Canola!$B10</f>
        <v>0</v>
      </c>
      <c r="F47" s="19">
        <f>$E8*Canola!$B11</f>
        <v>47088</v>
      </c>
      <c r="G47" s="19">
        <f>$E8*Canola!$B12</f>
        <v>6600</v>
      </c>
      <c r="H47" s="19">
        <f>$E8*Canola!$B13</f>
        <v>8970</v>
      </c>
      <c r="I47" s="19">
        <f>$E8*Canola!$B14</f>
        <v>9540</v>
      </c>
      <c r="J47" s="19">
        <f>$E8*Canola!$B15</f>
        <v>0</v>
      </c>
      <c r="K47" s="19">
        <f>$E8*Canola!$B16</f>
        <v>4200</v>
      </c>
      <c r="L47" s="34">
        <f>$E8*Canola!$B17</f>
        <v>2670</v>
      </c>
    </row>
    <row r="48" spans="1:12" ht="12.75">
      <c r="A48" s="57" t="s">
        <v>53</v>
      </c>
      <c r="B48" s="19">
        <f>$E9*Flax!$B7</f>
        <v>0</v>
      </c>
      <c r="C48" s="19">
        <f>$E9*Flax!$B8</f>
        <v>0</v>
      </c>
      <c r="D48" s="19">
        <f>$E9*Flax!$B9</f>
        <v>0</v>
      </c>
      <c r="E48" s="19">
        <f>$E9*Flax!$B10</f>
        <v>0</v>
      </c>
      <c r="F48" s="19">
        <f>$E9*Flax!$B11</f>
        <v>0</v>
      </c>
      <c r="G48" s="19">
        <f>$E9*Flax!$B12</f>
        <v>0</v>
      </c>
      <c r="H48" s="19">
        <f>$E9*Flax!$B13</f>
        <v>0</v>
      </c>
      <c r="I48" s="19">
        <f>$E9*Flax!$B14</f>
        <v>0</v>
      </c>
      <c r="J48" s="19">
        <f>$E9*Flax!$B15</f>
        <v>0</v>
      </c>
      <c r="K48" s="19">
        <f>$E9*Flax!$B16</f>
        <v>0</v>
      </c>
      <c r="L48" s="34">
        <f>$E9*Flax!$B17</f>
        <v>0</v>
      </c>
    </row>
    <row r="49" spans="1:12" ht="12.75">
      <c r="A49" s="57" t="s">
        <v>56</v>
      </c>
      <c r="B49" s="19">
        <f>$E10*Peas!$B7</f>
        <v>0</v>
      </c>
      <c r="C49" s="19">
        <f>$E10*Peas!$B8</f>
        <v>0</v>
      </c>
      <c r="D49" s="19">
        <f>$E10*Peas!$B9</f>
        <v>0</v>
      </c>
      <c r="E49" s="19">
        <f>$E10*Peas!$B10</f>
        <v>0</v>
      </c>
      <c r="F49" s="19">
        <f>$E10*Peas!$B11</f>
        <v>0</v>
      </c>
      <c r="G49" s="19">
        <f>$E10*Peas!$B12</f>
        <v>0</v>
      </c>
      <c r="H49" s="19">
        <f>$E10*Peas!$B13</f>
        <v>0</v>
      </c>
      <c r="I49" s="19">
        <f>$E10*Peas!$B14</f>
        <v>0</v>
      </c>
      <c r="J49" s="19">
        <f>$E10*Peas!$B15</f>
        <v>0</v>
      </c>
      <c r="K49" s="19">
        <f>$E10*Peas!$B16</f>
        <v>0</v>
      </c>
      <c r="L49" s="34">
        <f>$E10*Peas!$B17</f>
        <v>0</v>
      </c>
    </row>
    <row r="50" spans="1:12" ht="12.75">
      <c r="A50" s="57" t="s">
        <v>57</v>
      </c>
      <c r="B50" s="19">
        <f>$E11*Oats!$B7</f>
        <v>0</v>
      </c>
      <c r="C50" s="19">
        <f>$E11*Oats!$B8</f>
        <v>0</v>
      </c>
      <c r="D50" s="19">
        <f>$E11*Oats!$B9</f>
        <v>0</v>
      </c>
      <c r="E50" s="19">
        <f>$E11*Oats!$B10</f>
        <v>0</v>
      </c>
      <c r="F50" s="19">
        <f>$E11*Oats!$B11</f>
        <v>0</v>
      </c>
      <c r="G50" s="19">
        <f>$E11*Oats!$B12</f>
        <v>0</v>
      </c>
      <c r="H50" s="19">
        <f>$E11*Oats!$B13</f>
        <v>0</v>
      </c>
      <c r="I50" s="19">
        <f>$E11*Oats!$B14</f>
        <v>0</v>
      </c>
      <c r="J50" s="19">
        <f>$E11*Oats!$B15</f>
        <v>0</v>
      </c>
      <c r="K50" s="19">
        <f>$E11*Oats!$B16</f>
        <v>0</v>
      </c>
      <c r="L50" s="34">
        <f>$E11*Oats!$B17</f>
        <v>0</v>
      </c>
    </row>
    <row r="51" spans="1:12" ht="12.75">
      <c r="A51" s="57" t="s">
        <v>58</v>
      </c>
      <c r="B51" s="19">
        <f>$E12*Lentil!$B7</f>
        <v>4900</v>
      </c>
      <c r="C51" s="19">
        <f>$E12*Lentil!$B8</f>
        <v>7000</v>
      </c>
      <c r="D51" s="19">
        <f>$E12*Lentil!$B9</f>
        <v>0</v>
      </c>
      <c r="E51" s="19">
        <f>$E12*Lentil!$B10</f>
        <v>0</v>
      </c>
      <c r="F51" s="19">
        <f>$E12*Lentil!$B11</f>
        <v>1802</v>
      </c>
      <c r="G51" s="19">
        <f>$E12*Lentil!$B12</f>
        <v>2820</v>
      </c>
      <c r="H51" s="19">
        <f>$E12*Lentil!$B13</f>
        <v>3204</v>
      </c>
      <c r="I51" s="19">
        <f>$E12*Lentil!$B14</f>
        <v>3536</v>
      </c>
      <c r="J51" s="19">
        <f>$E12*Lentil!$B15</f>
        <v>0</v>
      </c>
      <c r="K51" s="19">
        <f>$E12*Lentil!$B16</f>
        <v>1850</v>
      </c>
      <c r="L51" s="34">
        <f>$E12*Lentil!$B17</f>
        <v>578</v>
      </c>
    </row>
    <row r="52" spans="1:12" ht="12.75">
      <c r="A52" s="57" t="s">
        <v>54</v>
      </c>
      <c r="B52" s="19">
        <f>$E13*Mustard!$B7</f>
        <v>0</v>
      </c>
      <c r="C52" s="19">
        <f>$E13*Mustard!$B8</f>
        <v>0</v>
      </c>
      <c r="D52" s="19">
        <f>$E13*Mustard!$B9</f>
        <v>0</v>
      </c>
      <c r="E52" s="19">
        <f>$E13*Mustard!$B10</f>
        <v>0</v>
      </c>
      <c r="F52" s="19">
        <f>$E13*Mustard!$B11</f>
        <v>0</v>
      </c>
      <c r="G52" s="19">
        <f>$E13*Mustard!$B12</f>
        <v>0</v>
      </c>
      <c r="H52" s="19">
        <f>$E13*Mustard!$B13</f>
        <v>0</v>
      </c>
      <c r="I52" s="19">
        <f>$E13*Mustard!$B14</f>
        <v>0</v>
      </c>
      <c r="J52" s="19">
        <f>$E13*Mustard!$B15</f>
        <v>0</v>
      </c>
      <c r="K52" s="19">
        <f>$E13*Mustard!$B16</f>
        <v>0</v>
      </c>
      <c r="L52" s="34">
        <f>$E13*Mustard!$B17</f>
        <v>0</v>
      </c>
    </row>
    <row r="53" spans="1:12" ht="12.75">
      <c r="A53" s="58" t="s">
        <v>84</v>
      </c>
      <c r="B53" s="35">
        <f>$E14*Saffl!$B7</f>
        <v>0</v>
      </c>
      <c r="C53" s="19">
        <f>$E14*Saffl!$B8</f>
        <v>0</v>
      </c>
      <c r="D53" s="19">
        <f>$E14*Saffl!$B9</f>
        <v>0</v>
      </c>
      <c r="E53" s="19">
        <f>$E14*Saffl!$B10</f>
        <v>0</v>
      </c>
      <c r="F53" s="19">
        <f>$E14*Saffl!$B11</f>
        <v>0</v>
      </c>
      <c r="G53" s="19">
        <f>$E14*Saffl!$B12</f>
        <v>0</v>
      </c>
      <c r="H53" s="19">
        <f>$E14*Saffl!$B13</f>
        <v>0</v>
      </c>
      <c r="I53" s="19">
        <f>$E14*Saffl!$B14</f>
        <v>0</v>
      </c>
      <c r="J53" s="19">
        <f>$E14*Saffl!$B15</f>
        <v>0</v>
      </c>
      <c r="K53" s="19">
        <f>$E14*Saffl!$B16</f>
        <v>0</v>
      </c>
      <c r="L53" s="34">
        <f>$E14*Saffl!$B17</f>
        <v>0</v>
      </c>
    </row>
    <row r="54" spans="1:12" ht="12.75">
      <c r="A54" s="57" t="s">
        <v>55</v>
      </c>
      <c r="B54" s="35">
        <f>$E15*Buckwht!$B7</f>
        <v>0</v>
      </c>
      <c r="C54" s="35">
        <f>$E15*Buckwht!$B8</f>
        <v>0</v>
      </c>
      <c r="D54" s="35">
        <f>$E15*Buckwht!$B9</f>
        <v>0</v>
      </c>
      <c r="E54" s="35">
        <f>$E15*Buckwht!$B10</f>
        <v>0</v>
      </c>
      <c r="F54" s="35">
        <f>$E15*Buckwht!$B11</f>
        <v>0</v>
      </c>
      <c r="G54" s="35">
        <f>$E15*Buckwht!$B12</f>
        <v>0</v>
      </c>
      <c r="H54" s="35">
        <f>$E15*Buckwht!$B13</f>
        <v>0</v>
      </c>
      <c r="I54" s="35">
        <f>$E15*Buckwht!$B14</f>
        <v>0</v>
      </c>
      <c r="J54" s="35">
        <f>$E15*Buckwht!$B15</f>
        <v>0</v>
      </c>
      <c r="K54" s="35">
        <f>$E15*Buckwht!$B16</f>
        <v>0</v>
      </c>
      <c r="L54" s="36">
        <f>$E15*Buckwht!$B17</f>
        <v>0</v>
      </c>
    </row>
    <row r="55" spans="1:12" ht="12.75">
      <c r="A55" s="57" t="s">
        <v>59</v>
      </c>
      <c r="B55" s="35">
        <f>$E16*Millet!$B7</f>
        <v>0</v>
      </c>
      <c r="C55" s="35">
        <f>$E16*Millet!$B8</f>
        <v>0</v>
      </c>
      <c r="D55" s="35">
        <f>$E16*Millet!$B9</f>
        <v>0</v>
      </c>
      <c r="E55" s="35">
        <f>$E16*Millet!$B10</f>
        <v>0</v>
      </c>
      <c r="F55" s="35">
        <f>$E16*Millet!$B11</f>
        <v>0</v>
      </c>
      <c r="G55" s="35">
        <f>$E16*Millet!$B12</f>
        <v>0</v>
      </c>
      <c r="H55" s="35">
        <f>$E16*Millet!$B13</f>
        <v>0</v>
      </c>
      <c r="I55" s="35">
        <f>$E16*Millet!$B14</f>
        <v>0</v>
      </c>
      <c r="J55" s="35">
        <f>$E16*Millet!$B15</f>
        <v>0</v>
      </c>
      <c r="K55" s="35">
        <f>$E16*Millet!$B16</f>
        <v>0</v>
      </c>
      <c r="L55" s="36">
        <f>$E16*Millet!$B17</f>
        <v>0</v>
      </c>
    </row>
    <row r="56" spans="1:12" ht="12.75">
      <c r="A56" s="57" t="s">
        <v>60</v>
      </c>
      <c r="B56" s="35">
        <f>$E17*HRWW!$B7</f>
        <v>0</v>
      </c>
      <c r="C56" s="35">
        <f>$E17*HRWW!$B8</f>
        <v>0</v>
      </c>
      <c r="D56" s="35">
        <f>$E17*HRWW!$B9</f>
        <v>0</v>
      </c>
      <c r="E56" s="35">
        <f>$E17*HRWW!$B10</f>
        <v>0</v>
      </c>
      <c r="F56" s="35">
        <f>$E17*HRWW!$B11</f>
        <v>0</v>
      </c>
      <c r="G56" s="35">
        <f>$E17*HRWW!$B12</f>
        <v>0</v>
      </c>
      <c r="H56" s="35">
        <f>$E17*HRWW!$B13</f>
        <v>0</v>
      </c>
      <c r="I56" s="35">
        <f>$E17*HRWW!$B14</f>
        <v>0</v>
      </c>
      <c r="J56" s="35">
        <f>$E17*HRWW!$B15</f>
        <v>0</v>
      </c>
      <c r="K56" s="35">
        <f>$E17*HRWW!$B16</f>
        <v>0</v>
      </c>
      <c r="L56" s="36">
        <f>$E17*HRWW!$B17</f>
        <v>0</v>
      </c>
    </row>
    <row r="57" spans="1:12" ht="12.75">
      <c r="A57" s="57" t="s">
        <v>61</v>
      </c>
      <c r="B57" s="35">
        <f>$E18*Rye!$B7</f>
        <v>0</v>
      </c>
      <c r="C57" s="35">
        <f>$E18*Rye!$B8</f>
        <v>0</v>
      </c>
      <c r="D57" s="35">
        <f>$E18*Rye!$B9</f>
        <v>0</v>
      </c>
      <c r="E57" s="35">
        <f>$E18*Rye!$B10</f>
        <v>0</v>
      </c>
      <c r="F57" s="35">
        <f>$E18*Rye!$B11</f>
        <v>0</v>
      </c>
      <c r="G57" s="35">
        <f>$E18*Rye!$B12</f>
        <v>0</v>
      </c>
      <c r="H57" s="35">
        <f>$E18*Rye!$B13</f>
        <v>0</v>
      </c>
      <c r="I57" s="35">
        <f>$E18*Rye!$B14</f>
        <v>0</v>
      </c>
      <c r="J57" s="35">
        <f>$E18*Rye!$B15</f>
        <v>0</v>
      </c>
      <c r="K57" s="35">
        <f>$E18*Rye!$B16</f>
        <v>0</v>
      </c>
      <c r="L57" s="36">
        <f>$E18*Rye!$B17</f>
        <v>0</v>
      </c>
    </row>
    <row r="58" spans="1:12" ht="12.75">
      <c r="A58" s="58" t="s">
        <v>82</v>
      </c>
      <c r="B58" s="35">
        <f>$E19*Chickpea!$B7</f>
        <v>0</v>
      </c>
      <c r="C58" s="35">
        <f>$E19*Chickpea!$B8</f>
        <v>0</v>
      </c>
      <c r="D58" s="35">
        <f>$E19*Chickpea!$B9</f>
        <v>0</v>
      </c>
      <c r="E58" s="35">
        <f>$E19*Chickpea!$B10</f>
        <v>0</v>
      </c>
      <c r="F58" s="35">
        <f>$E19*Chickpea!$B11</f>
        <v>0</v>
      </c>
      <c r="G58" s="35">
        <f>$E19*Chickpea!$B12</f>
        <v>0</v>
      </c>
      <c r="H58" s="35">
        <f>$E19*Chickpea!$B13</f>
        <v>0</v>
      </c>
      <c r="I58" s="35">
        <f>$E19*Chickpea!$B14</f>
        <v>0</v>
      </c>
      <c r="J58" s="35">
        <f>$E19*Chickpea!$B15</f>
        <v>0</v>
      </c>
      <c r="K58" s="35">
        <f>$E19*Chickpea!$B16</f>
        <v>0</v>
      </c>
      <c r="L58" s="36">
        <f>$E19*Chickpea!$B17</f>
        <v>0</v>
      </c>
    </row>
    <row r="59" spans="1:12" ht="12.75">
      <c r="A59" s="37" t="s">
        <v>78</v>
      </c>
      <c r="B59" s="20">
        <f>SUM(B42:B58)</f>
        <v>60266</v>
      </c>
      <c r="C59" s="20">
        <f aca="true" t="shared" si="4" ref="C59:L59">SUM(C42:C58)</f>
        <v>55700</v>
      </c>
      <c r="D59" s="20">
        <f t="shared" si="4"/>
        <v>8800</v>
      </c>
      <c r="E59" s="20">
        <f t="shared" si="4"/>
        <v>0</v>
      </c>
      <c r="F59" s="20">
        <f t="shared" si="4"/>
        <v>129968</v>
      </c>
      <c r="G59" s="20">
        <f t="shared" si="4"/>
        <v>34820</v>
      </c>
      <c r="H59" s="20">
        <f t="shared" si="4"/>
        <v>33849</v>
      </c>
      <c r="I59" s="20">
        <f t="shared" si="4"/>
        <v>36616</v>
      </c>
      <c r="J59" s="20">
        <f t="shared" si="4"/>
        <v>0</v>
      </c>
      <c r="K59" s="20">
        <f t="shared" si="4"/>
        <v>17250</v>
      </c>
      <c r="L59" s="38">
        <f t="shared" si="4"/>
        <v>8681</v>
      </c>
    </row>
    <row r="60" spans="1:12" ht="12.75">
      <c r="A60" s="37" t="s">
        <v>97</v>
      </c>
      <c r="B60" s="20"/>
      <c r="C60" s="38"/>
      <c r="D60" s="39">
        <f>SUM(B59:L59)</f>
        <v>385950</v>
      </c>
      <c r="E60" s="21"/>
      <c r="F60" s="21"/>
      <c r="G60" s="21"/>
      <c r="H60" s="21"/>
      <c r="I60" s="21"/>
      <c r="J60" s="21"/>
      <c r="K60" s="21"/>
      <c r="L60" s="21"/>
    </row>
  </sheetData>
  <sheetProtection sheet="1" objects="1" scenarios="1"/>
  <mergeCells count="19"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30</v>
      </c>
      <c r="B1" s="22" t="s">
        <v>0</v>
      </c>
      <c r="C1" s="81" t="s">
        <v>29</v>
      </c>
    </row>
    <row r="2" spans="1:3" ht="12.75">
      <c r="A2" t="s">
        <v>28</v>
      </c>
      <c r="B2" s="9">
        <v>29</v>
      </c>
      <c r="C2" s="79"/>
    </row>
    <row r="3" spans="1:3" ht="12.75">
      <c r="A3" t="s">
        <v>151</v>
      </c>
      <c r="B3" s="12">
        <v>8.63</v>
      </c>
      <c r="C3" s="79"/>
    </row>
    <row r="4" spans="1:3" ht="12.75">
      <c r="A4" t="s">
        <v>27</v>
      </c>
      <c r="B4" s="2">
        <f>B2*B3</f>
        <v>250.27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16.5</v>
      </c>
      <c r="C7" s="79"/>
    </row>
    <row r="8" spans="1:3" ht="12.75">
      <c r="A8" s="1" t="s">
        <v>9</v>
      </c>
      <c r="B8" s="11">
        <v>23.5</v>
      </c>
      <c r="C8" s="79"/>
    </row>
    <row r="9" spans="1:3" ht="12.75">
      <c r="A9" s="1" t="s">
        <v>24</v>
      </c>
      <c r="B9" s="11">
        <v>5.5</v>
      </c>
      <c r="C9" s="79" t="s">
        <v>147</v>
      </c>
    </row>
    <row r="10" spans="1:3" ht="12.75">
      <c r="A10" s="1" t="s">
        <v>10</v>
      </c>
      <c r="B10" s="11">
        <v>0</v>
      </c>
      <c r="C10" s="80" t="s">
        <v>152</v>
      </c>
    </row>
    <row r="11" spans="1:3" ht="12.75">
      <c r="A11" s="1" t="s">
        <v>12</v>
      </c>
      <c r="B11" s="11">
        <v>48.64</v>
      </c>
      <c r="C11" s="79"/>
    </row>
    <row r="12" spans="1:3" ht="12.75">
      <c r="A12" s="1" t="s">
        <v>11</v>
      </c>
      <c r="B12" s="11">
        <v>15.1</v>
      </c>
      <c r="C12" s="79"/>
    </row>
    <row r="13" spans="1:3" ht="12.75">
      <c r="A13" s="1" t="s">
        <v>13</v>
      </c>
      <c r="B13" s="11">
        <v>13.13</v>
      </c>
      <c r="C13" s="79"/>
    </row>
    <row r="14" spans="1:3" ht="12.75">
      <c r="A14" s="1" t="s">
        <v>14</v>
      </c>
      <c r="B14" s="11">
        <v>14.46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</v>
      </c>
      <c r="C16" s="79"/>
    </row>
    <row r="17" spans="1:3" ht="12.75">
      <c r="A17" s="1" t="s">
        <v>17</v>
      </c>
      <c r="B17" s="12">
        <v>3.31</v>
      </c>
      <c r="C17" s="79"/>
    </row>
    <row r="18" spans="1:3" ht="12.75">
      <c r="A18" t="s">
        <v>2</v>
      </c>
      <c r="B18" s="2">
        <f>SUM(B7:B17)</f>
        <v>147.14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6.09</v>
      </c>
      <c r="C21" s="79"/>
    </row>
    <row r="22" spans="1:3" ht="12.75">
      <c r="A22" s="1" t="s">
        <v>19</v>
      </c>
      <c r="B22" s="7">
        <v>17.02</v>
      </c>
      <c r="C22" s="79"/>
    </row>
    <row r="23" spans="1:3" ht="12.75">
      <c r="A23" s="1" t="s">
        <v>20</v>
      </c>
      <c r="B23" s="7">
        <v>9.36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69.27</v>
      </c>
      <c r="C25" s="79"/>
    </row>
    <row r="26" spans="2:3" ht="12.75" customHeight="1">
      <c r="B26" s="2"/>
      <c r="C26" s="79"/>
    </row>
    <row r="27" spans="1:3" ht="12.75">
      <c r="A27" t="s">
        <v>5</v>
      </c>
      <c r="B27" s="2">
        <f>B18+B25</f>
        <v>216.40999999999997</v>
      </c>
      <c r="C27" s="79"/>
    </row>
    <row r="28" spans="2:3" ht="12.75" customHeight="1">
      <c r="B28" s="2"/>
      <c r="C28" s="79"/>
    </row>
    <row r="29" spans="1:3" ht="12.75">
      <c r="A29" t="s">
        <v>31</v>
      </c>
      <c r="B29" s="2">
        <f>B4-B27</f>
        <v>33.86000000000004</v>
      </c>
      <c r="C29" s="79"/>
    </row>
    <row r="30" spans="2:3" ht="12.75" customHeight="1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5.073793103448275</v>
      </c>
      <c r="C32" s="79"/>
    </row>
    <row r="33" spans="1:3" ht="12.75">
      <c r="A33" t="s">
        <v>23</v>
      </c>
      <c r="B33" s="2">
        <f>B25/B2</f>
        <v>2.3886206896551725</v>
      </c>
      <c r="C33" s="79"/>
    </row>
    <row r="34" spans="1:3" ht="12.75">
      <c r="A34" t="s">
        <v>26</v>
      </c>
      <c r="B34" s="2">
        <f>B27/B2</f>
        <v>7.4624137931034475</v>
      </c>
      <c r="C34" s="79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32</v>
      </c>
      <c r="B1" s="22" t="s">
        <v>0</v>
      </c>
      <c r="C1" s="82" t="s">
        <v>29</v>
      </c>
    </row>
    <row r="2" spans="1:3" ht="12.75">
      <c r="A2" t="s">
        <v>28</v>
      </c>
      <c r="B2" s="9">
        <v>30</v>
      </c>
      <c r="C2" s="79"/>
    </row>
    <row r="3" spans="1:3" ht="12.75">
      <c r="A3" t="s">
        <v>151</v>
      </c>
      <c r="B3" s="10">
        <v>8.89</v>
      </c>
      <c r="C3" s="79" t="s">
        <v>128</v>
      </c>
    </row>
    <row r="4" spans="1:3" ht="12.75">
      <c r="A4" t="s">
        <v>27</v>
      </c>
      <c r="B4">
        <f>B2*B3</f>
        <v>266.70000000000005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18.38</v>
      </c>
      <c r="C7" s="79"/>
    </row>
    <row r="8" spans="1:3" ht="12.75">
      <c r="A8" s="1" t="s">
        <v>9</v>
      </c>
      <c r="B8" s="11">
        <v>23.5</v>
      </c>
      <c r="C8" s="79"/>
    </row>
    <row r="9" spans="1:3" ht="12.75">
      <c r="A9" s="1" t="s">
        <v>24</v>
      </c>
      <c r="B9" s="11">
        <v>5.5</v>
      </c>
      <c r="C9" s="79" t="s">
        <v>147</v>
      </c>
    </row>
    <row r="10" spans="1:3" ht="12.75">
      <c r="A10" s="1" t="s">
        <v>10</v>
      </c>
      <c r="B10" s="11">
        <v>0</v>
      </c>
      <c r="C10" s="79" t="s">
        <v>153</v>
      </c>
    </row>
    <row r="11" spans="1:3" ht="12.75">
      <c r="A11" s="1" t="s">
        <v>12</v>
      </c>
      <c r="B11" s="11">
        <v>50.98</v>
      </c>
      <c r="C11" s="79"/>
    </row>
    <row r="12" spans="1:3" ht="12.75">
      <c r="A12" s="1" t="s">
        <v>11</v>
      </c>
      <c r="B12" s="11">
        <v>16.5</v>
      </c>
      <c r="C12" s="79"/>
    </row>
    <row r="13" spans="1:3" ht="12.75">
      <c r="A13" s="1" t="s">
        <v>13</v>
      </c>
      <c r="B13" s="11">
        <v>13.18</v>
      </c>
      <c r="C13" s="79"/>
    </row>
    <row r="14" spans="1:3" ht="12.75">
      <c r="A14" s="1" t="s">
        <v>14</v>
      </c>
      <c r="B14" s="11">
        <v>14.48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</v>
      </c>
      <c r="C16" s="79"/>
    </row>
    <row r="17" spans="1:3" ht="12.75">
      <c r="A17" s="1" t="s">
        <v>17</v>
      </c>
      <c r="B17" s="12">
        <v>3.44</v>
      </c>
      <c r="C17" s="79"/>
    </row>
    <row r="18" spans="1:3" ht="12.75">
      <c r="A18" t="s">
        <v>2</v>
      </c>
      <c r="B18" s="2">
        <f>SUM(B7:B17)</f>
        <v>152.95999999999998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6.1</v>
      </c>
      <c r="C21" s="79"/>
    </row>
    <row r="22" spans="1:3" ht="12.75">
      <c r="A22" s="1" t="s">
        <v>19</v>
      </c>
      <c r="B22" s="7">
        <v>17.06</v>
      </c>
      <c r="C22" s="79"/>
    </row>
    <row r="23" spans="1:3" ht="12.75">
      <c r="A23" s="1" t="s">
        <v>20</v>
      </c>
      <c r="B23" s="7">
        <v>9.37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69.32999999999998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222.28999999999996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44.41000000000008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5.098666666666666</v>
      </c>
      <c r="C32" s="79"/>
    </row>
    <row r="33" spans="1:3" ht="12.75">
      <c r="A33" t="s">
        <v>23</v>
      </c>
      <c r="B33" s="2">
        <f>B25/B2</f>
        <v>2.3109999999999995</v>
      </c>
      <c r="C33" s="79"/>
    </row>
    <row r="34" spans="1:3" ht="12.75">
      <c r="A34" t="s">
        <v>26</v>
      </c>
      <c r="B34" s="2">
        <f>B27/B2</f>
        <v>7.4096666666666655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81" t="s">
        <v>29</v>
      </c>
    </row>
    <row r="2" spans="1:3" ht="12.75">
      <c r="A2" t="s">
        <v>28</v>
      </c>
      <c r="B2" s="9">
        <v>52</v>
      </c>
      <c r="C2" s="79"/>
    </row>
    <row r="3" spans="1:3" ht="12.75">
      <c r="A3" t="s">
        <v>151</v>
      </c>
      <c r="B3" s="10">
        <v>6.81</v>
      </c>
      <c r="C3" s="79" t="s">
        <v>154</v>
      </c>
    </row>
    <row r="4" spans="1:3" ht="12.75">
      <c r="A4" t="s">
        <v>27</v>
      </c>
      <c r="B4">
        <f>B2*B3</f>
        <v>354.12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13.75</v>
      </c>
      <c r="C7" s="79"/>
    </row>
    <row r="8" spans="1:3" ht="12.75">
      <c r="A8" s="1" t="s">
        <v>9</v>
      </c>
      <c r="B8" s="11">
        <v>22</v>
      </c>
      <c r="C8" s="79"/>
    </row>
    <row r="9" spans="1:3" ht="12.75">
      <c r="A9" s="1" t="s">
        <v>24</v>
      </c>
      <c r="B9" s="11">
        <v>5.5</v>
      </c>
      <c r="C9" s="79" t="s">
        <v>147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56.72</v>
      </c>
      <c r="C11" s="79"/>
    </row>
    <row r="12" spans="1:3" ht="12.75">
      <c r="A12" s="1" t="s">
        <v>11</v>
      </c>
      <c r="B12" s="11">
        <v>16.4</v>
      </c>
      <c r="C12" s="79"/>
    </row>
    <row r="13" spans="1:3" ht="12.75">
      <c r="A13" s="1" t="s">
        <v>13</v>
      </c>
      <c r="B13" s="11">
        <v>16.29</v>
      </c>
      <c r="C13" s="79"/>
    </row>
    <row r="14" spans="1:3" ht="12.75">
      <c r="A14" s="1" t="s">
        <v>14</v>
      </c>
      <c r="B14" s="11">
        <v>16.41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</v>
      </c>
      <c r="C16" s="79"/>
    </row>
    <row r="17" spans="1:3" ht="12.75">
      <c r="A17" s="1" t="s">
        <v>17</v>
      </c>
      <c r="B17" s="12">
        <v>3.54</v>
      </c>
      <c r="C17" s="79"/>
    </row>
    <row r="18" spans="1:3" ht="12.75">
      <c r="A18" t="s">
        <v>2</v>
      </c>
      <c r="B18" s="2">
        <f>SUM(B7:B17)</f>
        <v>157.60999999999999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6.94</v>
      </c>
      <c r="C21" s="79"/>
    </row>
    <row r="22" spans="1:3" ht="12.75">
      <c r="A22" s="1" t="s">
        <v>19</v>
      </c>
      <c r="B22" s="7">
        <v>20.1</v>
      </c>
      <c r="C22" s="79"/>
    </row>
    <row r="23" spans="1:3" ht="12.75">
      <c r="A23" s="1" t="s">
        <v>20</v>
      </c>
      <c r="B23" s="7">
        <v>11.46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75.3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232.90999999999997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121.21000000000004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3.030961538461538</v>
      </c>
      <c r="C32" s="79"/>
    </row>
    <row r="33" spans="1:3" ht="12.75">
      <c r="A33" t="s">
        <v>23</v>
      </c>
      <c r="B33" s="2">
        <f>B25/B2</f>
        <v>1.448076923076923</v>
      </c>
      <c r="C33" s="79"/>
    </row>
    <row r="34" spans="1:3" ht="12.75">
      <c r="A34" t="s">
        <v>26</v>
      </c>
      <c r="B34" s="2">
        <f>B27/B2</f>
        <v>4.479038461538461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81" t="s">
        <v>29</v>
      </c>
    </row>
    <row r="2" spans="1:3" ht="12.75">
      <c r="A2" t="s">
        <v>28</v>
      </c>
      <c r="B2" s="9">
        <v>80</v>
      </c>
      <c r="C2" s="79"/>
    </row>
    <row r="3" spans="1:3" ht="12.75">
      <c r="A3" t="s">
        <v>151</v>
      </c>
      <c r="B3" s="12">
        <v>5.98</v>
      </c>
      <c r="C3" s="79"/>
    </row>
    <row r="4" spans="1:3" ht="12.75">
      <c r="A4" t="s">
        <v>27</v>
      </c>
      <c r="B4" s="2">
        <f>B2*B3</f>
        <v>478.40000000000003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52</v>
      </c>
      <c r="C7" s="79"/>
    </row>
    <row r="8" spans="1:3" ht="12.75">
      <c r="A8" s="1" t="s">
        <v>9</v>
      </c>
      <c r="B8" s="11">
        <v>17.5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76.82</v>
      </c>
      <c r="C11" s="79"/>
    </row>
    <row r="12" spans="1:3" ht="12.75">
      <c r="A12" s="1" t="s">
        <v>11</v>
      </c>
      <c r="B12" s="11">
        <v>40</v>
      </c>
      <c r="C12" s="79" t="s">
        <v>139</v>
      </c>
    </row>
    <row r="13" spans="1:3" ht="12.75">
      <c r="A13" s="1" t="s">
        <v>13</v>
      </c>
      <c r="B13" s="11">
        <v>16.27</v>
      </c>
      <c r="C13" s="79"/>
    </row>
    <row r="14" spans="1:3" ht="12.75">
      <c r="A14" s="1" t="s">
        <v>14</v>
      </c>
      <c r="B14" s="11">
        <v>16.27</v>
      </c>
      <c r="C14" s="79"/>
    </row>
    <row r="15" spans="1:3" ht="12.75">
      <c r="A15" s="1" t="s">
        <v>15</v>
      </c>
      <c r="B15" s="11">
        <v>16</v>
      </c>
      <c r="C15" s="79"/>
    </row>
    <row r="16" spans="1:3" ht="12.75">
      <c r="A16" s="1" t="s">
        <v>16</v>
      </c>
      <c r="B16" s="11">
        <v>7</v>
      </c>
      <c r="C16" s="79"/>
    </row>
    <row r="17" spans="1:3" ht="12.75">
      <c r="A17" s="1" t="s">
        <v>17</v>
      </c>
      <c r="B17" s="12">
        <v>5.56</v>
      </c>
      <c r="C17" s="79"/>
    </row>
    <row r="18" spans="1:3" ht="12.75">
      <c r="A18" t="s">
        <v>2</v>
      </c>
      <c r="B18" s="2">
        <f>SUM(B7:B17)</f>
        <v>247.42000000000002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7.67</v>
      </c>
      <c r="C21" s="79"/>
    </row>
    <row r="22" spans="1:3" ht="12.75">
      <c r="A22" s="1" t="s">
        <v>19</v>
      </c>
      <c r="B22" s="7">
        <v>24.25</v>
      </c>
      <c r="C22" s="79"/>
    </row>
    <row r="23" spans="1:3" ht="12.75">
      <c r="A23" s="1" t="s">
        <v>20</v>
      </c>
      <c r="B23" s="7">
        <v>13.16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81.88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329.3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149.10000000000002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3.09275</v>
      </c>
      <c r="C32" s="79"/>
    </row>
    <row r="33" spans="1:3" ht="12.75">
      <c r="A33" t="s">
        <v>23</v>
      </c>
      <c r="B33" s="2">
        <f>B25/B2</f>
        <v>1.0234999999999999</v>
      </c>
      <c r="C33" s="79"/>
    </row>
    <row r="34" spans="1:3" ht="12.75">
      <c r="A34" t="s">
        <v>26</v>
      </c>
      <c r="B34" s="2">
        <f>B27/B2</f>
        <v>4.11625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81" t="s">
        <v>29</v>
      </c>
    </row>
    <row r="2" spans="1:3" ht="12.75">
      <c r="A2" t="s">
        <v>28</v>
      </c>
      <c r="B2" s="9">
        <v>1370</v>
      </c>
      <c r="C2" s="79"/>
    </row>
    <row r="3" spans="1:3" ht="12.75">
      <c r="A3" t="s">
        <v>151</v>
      </c>
      <c r="B3" s="24">
        <v>0.235</v>
      </c>
      <c r="C3" s="79"/>
    </row>
    <row r="4" spans="1:3" ht="12.75">
      <c r="A4" t="s">
        <v>27</v>
      </c>
      <c r="B4" s="2">
        <f>B2*B3</f>
        <v>321.95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32.43</v>
      </c>
      <c r="C7" s="79" t="s">
        <v>140</v>
      </c>
    </row>
    <row r="8" spans="1:3" ht="12.75">
      <c r="A8" s="1" t="s">
        <v>9</v>
      </c>
      <c r="B8" s="11">
        <v>31.4</v>
      </c>
      <c r="C8" s="79"/>
    </row>
    <row r="9" spans="1:3" ht="12.75">
      <c r="A9" s="1" t="s">
        <v>24</v>
      </c>
      <c r="B9" s="11">
        <v>0</v>
      </c>
      <c r="C9" s="79" t="s">
        <v>155</v>
      </c>
    </row>
    <row r="10" spans="1:3" ht="12.75">
      <c r="A10" s="1" t="s">
        <v>10</v>
      </c>
      <c r="B10" s="11">
        <v>7</v>
      </c>
      <c r="C10" s="79" t="s">
        <v>141</v>
      </c>
    </row>
    <row r="11" spans="1:3" ht="12.75">
      <c r="A11" s="1" t="s">
        <v>12</v>
      </c>
      <c r="B11" s="11">
        <v>45.57</v>
      </c>
      <c r="C11" s="79"/>
    </row>
    <row r="12" spans="1:3" ht="12.75">
      <c r="A12" s="1" t="s">
        <v>11</v>
      </c>
      <c r="B12" s="11">
        <v>18.4</v>
      </c>
      <c r="C12" s="79"/>
    </row>
    <row r="13" spans="1:3" ht="12.75">
      <c r="A13" s="1" t="s">
        <v>13</v>
      </c>
      <c r="B13" s="11">
        <v>14.29</v>
      </c>
      <c r="C13" s="79"/>
    </row>
    <row r="14" spans="1:3" ht="12.75">
      <c r="A14" s="1" t="s">
        <v>14</v>
      </c>
      <c r="B14" s="11">
        <v>15.54</v>
      </c>
      <c r="C14" s="79"/>
    </row>
    <row r="15" spans="1:3" ht="12.75">
      <c r="A15" s="1" t="s">
        <v>15</v>
      </c>
      <c r="B15" s="11">
        <v>2.74</v>
      </c>
      <c r="C15" s="79"/>
    </row>
    <row r="16" spans="1:3" ht="12.75">
      <c r="A16" s="1" t="s">
        <v>16</v>
      </c>
      <c r="B16" s="11">
        <v>14.5</v>
      </c>
      <c r="C16" s="79"/>
    </row>
    <row r="17" spans="1:3" ht="12.75">
      <c r="A17" s="1" t="s">
        <v>17</v>
      </c>
      <c r="B17" s="12">
        <v>4.18</v>
      </c>
      <c r="C17" s="79"/>
    </row>
    <row r="18" spans="1:3" ht="12.75">
      <c r="A18" t="s">
        <v>2</v>
      </c>
      <c r="B18" s="2">
        <f>SUM(B7:B17)</f>
        <v>186.05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6.68</v>
      </c>
      <c r="C21" s="79"/>
    </row>
    <row r="22" spans="1:3" ht="12.75">
      <c r="A22" s="1" t="s">
        <v>19</v>
      </c>
      <c r="B22" s="7">
        <v>19.44</v>
      </c>
      <c r="C22" s="79"/>
    </row>
    <row r="23" spans="1:3" ht="12.75">
      <c r="A23" s="1" t="s">
        <v>20</v>
      </c>
      <c r="B23" s="7">
        <v>10.88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73.8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259.85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62.099999999999966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0.1358029197080292</v>
      </c>
      <c r="C32" s="79"/>
    </row>
    <row r="33" spans="1:3" ht="12.75">
      <c r="A33" t="s">
        <v>23</v>
      </c>
      <c r="B33" s="13">
        <f>B25/B2</f>
        <v>0.05386861313868613</v>
      </c>
      <c r="C33" s="79"/>
    </row>
    <row r="34" spans="1:3" ht="12.75">
      <c r="A34" t="s">
        <v>26</v>
      </c>
      <c r="B34" s="13">
        <f>B27/B2</f>
        <v>0.18967153284671534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81" t="s">
        <v>29</v>
      </c>
    </row>
    <row r="2" spans="1:3" ht="12.75">
      <c r="A2" t="s">
        <v>28</v>
      </c>
      <c r="B2" s="9">
        <v>1360</v>
      </c>
      <c r="C2" s="79"/>
    </row>
    <row r="3" spans="1:3" ht="12.75">
      <c r="A3" t="s">
        <v>151</v>
      </c>
      <c r="B3" s="10">
        <v>0.241</v>
      </c>
      <c r="C3" s="79"/>
    </row>
    <row r="4" spans="1:3" ht="12.75">
      <c r="A4" t="s">
        <v>27</v>
      </c>
      <c r="B4">
        <f>B2*B3</f>
        <v>327.76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47</v>
      </c>
      <c r="C7" s="79"/>
    </row>
    <row r="8" spans="1:3" ht="12.75">
      <c r="A8" s="1" t="s">
        <v>9</v>
      </c>
      <c r="B8" s="11">
        <v>19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78.48</v>
      </c>
      <c r="C11" s="79"/>
    </row>
    <row r="12" spans="1:3" ht="12.75">
      <c r="A12" s="1" t="s">
        <v>11</v>
      </c>
      <c r="B12" s="11">
        <v>11</v>
      </c>
      <c r="C12" s="79"/>
    </row>
    <row r="13" spans="1:3" ht="12.75">
      <c r="A13" s="1" t="s">
        <v>13</v>
      </c>
      <c r="B13" s="11">
        <v>14.95</v>
      </c>
      <c r="C13" s="79"/>
    </row>
    <row r="14" spans="1:3" ht="12.75">
      <c r="A14" s="1" t="s">
        <v>14</v>
      </c>
      <c r="B14" s="11">
        <v>15.9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</v>
      </c>
      <c r="C16" s="79"/>
    </row>
    <row r="17" spans="1:3" ht="12.75">
      <c r="A17" s="1" t="s">
        <v>17</v>
      </c>
      <c r="B17" s="12">
        <v>4.45</v>
      </c>
      <c r="C17" s="79"/>
    </row>
    <row r="18" spans="1:3" ht="12.75">
      <c r="A18" t="s">
        <v>2</v>
      </c>
      <c r="B18" s="2">
        <f>SUM(B7:B17)</f>
        <v>197.78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6.54</v>
      </c>
      <c r="C21" s="79"/>
    </row>
    <row r="22" spans="1:3" ht="12.75">
      <c r="A22" s="1" t="s">
        <v>19</v>
      </c>
      <c r="B22" s="7">
        <v>19.16</v>
      </c>
      <c r="C22" s="79"/>
    </row>
    <row r="23" spans="1:3" ht="12.75">
      <c r="A23" s="1" t="s">
        <v>20</v>
      </c>
      <c r="B23" s="7">
        <v>10.98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73.47999999999999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271.26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56.5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0.1454264705882353</v>
      </c>
      <c r="C32" s="79"/>
    </row>
    <row r="33" spans="1:3" ht="12.75">
      <c r="A33" t="s">
        <v>23</v>
      </c>
      <c r="B33" s="13">
        <f>B25/B2</f>
        <v>0.054029411764705874</v>
      </c>
      <c r="C33" s="79"/>
    </row>
    <row r="34" spans="1:3" ht="12.75">
      <c r="A34" t="s">
        <v>26</v>
      </c>
      <c r="B34" s="13">
        <f>B27/B2</f>
        <v>0.19945588235294118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81" t="s">
        <v>29</v>
      </c>
    </row>
    <row r="2" spans="1:3" ht="12.75">
      <c r="A2" t="s">
        <v>28</v>
      </c>
      <c r="B2" s="9">
        <v>18</v>
      </c>
      <c r="C2" s="79"/>
    </row>
    <row r="3" spans="1:3" ht="12.75">
      <c r="A3" t="s">
        <v>151</v>
      </c>
      <c r="B3" s="10">
        <v>12.99</v>
      </c>
      <c r="C3" s="79"/>
    </row>
    <row r="4" spans="1:3" ht="12.75">
      <c r="A4" t="s">
        <v>27</v>
      </c>
      <c r="B4">
        <f>B2*B3</f>
        <v>233.82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10.8</v>
      </c>
      <c r="C7" s="79"/>
    </row>
    <row r="8" spans="1:3" ht="12.75">
      <c r="A8" s="1" t="s">
        <v>9</v>
      </c>
      <c r="B8" s="11">
        <v>27.5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30.48</v>
      </c>
      <c r="C11" s="79"/>
    </row>
    <row r="12" spans="1:3" ht="12.75">
      <c r="A12" s="1" t="s">
        <v>11</v>
      </c>
      <c r="B12" s="11">
        <v>11.1</v>
      </c>
      <c r="C12" s="79"/>
    </row>
    <row r="13" spans="1:3" ht="12.75">
      <c r="A13" s="1" t="s">
        <v>13</v>
      </c>
      <c r="B13" s="11">
        <v>13.6</v>
      </c>
      <c r="C13" s="79"/>
    </row>
    <row r="14" spans="1:3" ht="12.75">
      <c r="A14" s="1" t="s">
        <v>14</v>
      </c>
      <c r="B14" s="11">
        <v>15.36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1.5</v>
      </c>
      <c r="C16" s="79"/>
    </row>
    <row r="17" spans="1:3" ht="12.75">
      <c r="A17" s="1" t="s">
        <v>17</v>
      </c>
      <c r="B17" s="12">
        <v>2.54</v>
      </c>
      <c r="C17" s="79"/>
    </row>
    <row r="18" spans="1:3" ht="12.75">
      <c r="A18" t="s">
        <v>2</v>
      </c>
      <c r="B18" s="2">
        <f>SUM(B7:B17)</f>
        <v>112.88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6.22</v>
      </c>
      <c r="C21" s="79"/>
    </row>
    <row r="22" spans="1:3" ht="12.75">
      <c r="A22" s="1" t="s">
        <v>19</v>
      </c>
      <c r="B22" s="7">
        <v>17.64</v>
      </c>
      <c r="C22" s="79"/>
    </row>
    <row r="23" spans="1:3" ht="12.75">
      <c r="A23" s="1" t="s">
        <v>20</v>
      </c>
      <c r="B23" s="7">
        <v>10.15</v>
      </c>
      <c r="C23" s="79"/>
    </row>
    <row r="24" spans="1:3" ht="12.75">
      <c r="A24" s="1" t="s">
        <v>21</v>
      </c>
      <c r="B24" s="8">
        <v>36.8</v>
      </c>
      <c r="C24" s="79"/>
    </row>
    <row r="25" spans="1:3" ht="12.75">
      <c r="A25" t="s">
        <v>4</v>
      </c>
      <c r="B25" s="2">
        <f>SUM(B21:B24)</f>
        <v>70.81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183.69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50.129999999999995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6.271111111111111</v>
      </c>
      <c r="C32" s="79"/>
    </row>
    <row r="33" spans="1:3" ht="12.75">
      <c r="A33" t="s">
        <v>23</v>
      </c>
      <c r="B33" s="2">
        <f>B25/B2</f>
        <v>3.933888888888889</v>
      </c>
      <c r="C33" s="79"/>
    </row>
    <row r="34" spans="1:3" ht="12.75">
      <c r="A34" t="s">
        <v>26</v>
      </c>
      <c r="B34" s="2">
        <f>B27/B2</f>
        <v>10.205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2009-12-11T22:54:32Z</cp:lastPrinted>
  <dcterms:created xsi:type="dcterms:W3CDTF">2005-01-10T15:34:54Z</dcterms:created>
  <dcterms:modified xsi:type="dcterms:W3CDTF">2012-12-21T17:37:06Z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