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<sst xmlns="http://schemas.openxmlformats.org/spreadsheetml/2006/main" count="404" uniqueCount="137">
  <si>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</si>
  <si>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</si>
  <si>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</si>
  <si>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</si>
  <si>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</si>
  <si>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</si>
  <si>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</si>
  <si>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</si>
  <si>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</si>
  <si>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</si>
  <si>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</si>
  <si>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</si>
  <si>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</si>
  <si>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</si>
  <si>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</si>
  <si>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</si>
  <si>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</si>
  <si>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</si>
  <si>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</si>
  <si>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</si>
  <si>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</si>
  <si>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</si>
  <si>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</si>
  <si>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</si>
  <si>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</si>
  <si>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</si>
  <si>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</si>
  <si>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</si>
  <si>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</si>
  <si>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</si>
  <si>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</si>
  <si>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</si>
  <si>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</si>
  <si>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</si>
  <si>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</si>
  <si>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</si>
  <si>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</si>
  <si>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</si>
  <si>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</si>
  <si>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</si>
  <si>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</si>
  <si>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</si>
  <si>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</si>
  <si>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</si>
  <si>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</si>
  <si>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</si>
  <si>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</si>
  <si>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</si>
  <si>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</si>
  <si>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</si>
  <si>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</si>
  <si>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</si>
  <si>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</si>
  <si>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</si>
  <si>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</si>
  <si>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</si>
  <si>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</si>
  <si>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</si>
  <si>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</si>
  <si>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</si>
  <si>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</si>
  <si>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</si>
  <si>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</si>
  <si>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</si>
  <si>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</si>
  <si>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</si>
  <si>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</si>
  <si>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</si>
  <si>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</si>
  <si>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</si>
  <si>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</si>
  <si>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</si>
  <si>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</si>
  <si>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</si>
  <si>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</si>
  <si>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</si>
  <si>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</si>
  <si>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</si>
  <si>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</si>
  <si>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</si>
  <si>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</si>
  <si>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</si>
  <si>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</si>
  <si>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</si>
  <si>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</si>
  <si>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</si>
  <si>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</si>
  <si>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</si>
  <si>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</si>
  <si>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</si>
  <si>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</si>
  <si>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</si>
  <si>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</si>
  <si>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</si>
  <si>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</si>
  <si>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</si>
  <si>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</si>
  <si>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</si>
  <si>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</si>
  <si>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</si>
  <si>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</si>
  <si>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</si>
  <si>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</si>
  <si>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</si>
  <si>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</si>
  <si>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</si>
  <si>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</si>
  <si>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</si>
  <si>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</si>
  <si>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</si>
  <si>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</si>
  <si>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</si>
  <si>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</si>
  <si>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</si>
  <si>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</si>
  <si>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</si>
  <si>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</si>
  <si>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</si>
  <si>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</si>
  <si>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</si>
  <si>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</si>
  <si>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</si>
  <si>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</si>
  <si>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Soybean aphid and/or spider mite insecticide</t>
  </si>
  <si>
    <t>Spraying for head feeding insects</t>
  </si>
  <si>
    <t>Two sprayings for head feeding insects</t>
  </si>
  <si>
    <t>Name:</t>
  </si>
  <si>
    <t>Includes seed treatment for wireworm and flea beetle</t>
  </si>
  <si>
    <t>Fungicide for white mold, 2nd treatment maybe needed.</t>
  </si>
  <si>
    <t xml:space="preserve">  Market Price</t>
  </si>
  <si>
    <t>Market</t>
  </si>
  <si>
    <t>Stacked trait GM corn</t>
  </si>
  <si>
    <t>Fungicide for rust would cost $4 plus application</t>
  </si>
  <si>
    <t>Cost includes $8 for inoculant and fungicide seed treatment</t>
  </si>
  <si>
    <t>North Dakota 2014 Projected Crop Budgets - South Red River Valley</t>
  </si>
  <si>
    <t xml:space="preserve">the whole farm cashflow.  This worksheet consists of three tables.  The first table lists the market </t>
  </si>
  <si>
    <t>Malt price, estimate of feed barley price is $3.39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</si>
</sst>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85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90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91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93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94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95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96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97</v>
      </c>
      <c r="B19" s="38"/>
      <c r="C19" s="38"/>
      <c r="E19" s="38"/>
      <c r="F19" s="38"/>
      <c r="G19" s="38"/>
      <c r="H19" s="38"/>
    </row>
    <row r="20" spans="1:8" ht="12.75">
      <c r="A20" s="17" t="s">
        <v>98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99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100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101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102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103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104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105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106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112</v>
      </c>
      <c r="B32" s="36" t="s">
        <v>113</v>
      </c>
      <c r="C32" s="36"/>
      <c r="D32" s="39"/>
      <c r="E32" s="36" t="s">
        <v>114</v>
      </c>
      <c r="F32" s="36"/>
      <c r="G32" s="36"/>
      <c r="H32" s="36"/>
    </row>
    <row r="33" spans="1:11" ht="12.75">
      <c r="A33" s="36" t="s">
        <v>115</v>
      </c>
      <c r="B33" s="76" t="s">
        <v>116</v>
      </c>
      <c r="C33" s="77"/>
      <c r="D33" s="77"/>
      <c r="E33" s="77"/>
      <c r="F33" s="77"/>
      <c r="G33" s="77"/>
      <c r="H33" s="36" t="s">
        <v>117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78</v>
      </c>
      <c r="C2" s="70"/>
    </row>
    <row r="3" spans="1:3" ht="12.75">
      <c r="A3" t="s">
        <v>129</v>
      </c>
      <c r="B3" s="12">
        <v>3.17</v>
      </c>
      <c r="C3" s="70"/>
    </row>
    <row r="4" spans="1:3" ht="12.75">
      <c r="A4" t="s">
        <v>28</v>
      </c>
      <c r="B4" s="2">
        <f>B2*B3</f>
        <v>247.26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</v>
      </c>
      <c r="C7" s="70"/>
    </row>
    <row r="8" spans="1:3" ht="12.75">
      <c r="A8" s="1" t="s">
        <v>9</v>
      </c>
      <c r="B8" s="11">
        <v>5.2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54.5</v>
      </c>
      <c r="C11" s="70"/>
    </row>
    <row r="12" spans="1:3" ht="12.75">
      <c r="A12" s="1" t="s">
        <v>11</v>
      </c>
      <c r="B12" s="11">
        <v>11.76</v>
      </c>
      <c r="C12" s="70"/>
    </row>
    <row r="13" spans="1:3" ht="12.75">
      <c r="A13" s="1" t="s">
        <v>13</v>
      </c>
      <c r="B13" s="11">
        <v>25.38</v>
      </c>
      <c r="C13" s="70"/>
    </row>
    <row r="14" spans="1:3" ht="12.75">
      <c r="A14" s="1" t="s">
        <v>14</v>
      </c>
      <c r="B14" s="11">
        <v>20.15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2.94</v>
      </c>
      <c r="C17" s="70"/>
    </row>
    <row r="18" spans="1:3" ht="12.75">
      <c r="A18" t="s">
        <v>2</v>
      </c>
      <c r="B18" s="2">
        <f>SUM(B7:B17)</f>
        <v>141.43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8.14</v>
      </c>
      <c r="C21" s="70"/>
    </row>
    <row r="22" spans="1:3" ht="12.75">
      <c r="A22" s="1" t="s">
        <v>19</v>
      </c>
      <c r="B22" s="7">
        <v>23.8</v>
      </c>
      <c r="C22" s="70"/>
    </row>
    <row r="23" spans="1:3" ht="12.75">
      <c r="A23" s="1" t="s">
        <v>20</v>
      </c>
      <c r="B23" s="7">
        <v>14.29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163.23000000000002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304.66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-57.400000000000034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1.8132051282051282</v>
      </c>
      <c r="C32" s="70"/>
    </row>
    <row r="33" spans="1:3" ht="12.75">
      <c r="A33" t="s">
        <v>23</v>
      </c>
      <c r="B33" s="2">
        <f>B25/B2</f>
        <v>2.092692307692308</v>
      </c>
      <c r="C33" s="70"/>
    </row>
    <row r="34" spans="1:3" ht="12.75">
      <c r="A34" t="s">
        <v>27</v>
      </c>
      <c r="B34" s="2">
        <f>B27/B2</f>
        <v>3.9058974358974363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54</v>
      </c>
      <c r="C2" s="70"/>
    </row>
    <row r="3" spans="1:3" ht="12.75">
      <c r="A3" t="s">
        <v>129</v>
      </c>
      <c r="B3" s="12">
        <v>6.33</v>
      </c>
      <c r="C3" s="70"/>
    </row>
    <row r="4" spans="1:3" ht="12.75">
      <c r="A4" t="s">
        <v>28</v>
      </c>
      <c r="B4" s="2">
        <f>B2*B3</f>
        <v>341.82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14.95</v>
      </c>
      <c r="C7" s="70"/>
    </row>
    <row r="8" spans="1:3" ht="12.75">
      <c r="A8" s="1" t="s">
        <v>9</v>
      </c>
      <c r="B8" s="11">
        <v>23.7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76.45</v>
      </c>
      <c r="C11" s="70"/>
    </row>
    <row r="12" spans="1:3" ht="12.75">
      <c r="A12" s="1" t="s">
        <v>11</v>
      </c>
      <c r="B12" s="11">
        <v>12.21</v>
      </c>
      <c r="C12" s="70"/>
    </row>
    <row r="13" spans="1:3" ht="12.75">
      <c r="A13" s="1" t="s">
        <v>13</v>
      </c>
      <c r="B13" s="11">
        <v>20.72</v>
      </c>
      <c r="C13" s="70"/>
    </row>
    <row r="14" spans="1:3" ht="12.75">
      <c r="A14" s="1" t="s">
        <v>14</v>
      </c>
      <c r="B14" s="11">
        <v>18.39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3.89</v>
      </c>
      <c r="C17" s="70"/>
    </row>
    <row r="18" spans="1:3" ht="12.75">
      <c r="A18" t="s">
        <v>2</v>
      </c>
      <c r="B18" s="2">
        <f>SUM(B7:B17)</f>
        <v>186.81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7.29</v>
      </c>
      <c r="C21" s="70"/>
    </row>
    <row r="22" spans="1:3" ht="12.75">
      <c r="A22" s="1" t="s">
        <v>19</v>
      </c>
      <c r="B22" s="7">
        <v>21.46</v>
      </c>
      <c r="C22" s="70"/>
    </row>
    <row r="23" spans="1:3" ht="12.75">
      <c r="A23" s="1" t="s">
        <v>20</v>
      </c>
      <c r="B23" s="7">
        <v>12.22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157.97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344.78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-2.9599999999999795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3.4594444444444443</v>
      </c>
      <c r="C32" s="70"/>
    </row>
    <row r="33" spans="1:3" ht="12.75">
      <c r="A33" t="s">
        <v>23</v>
      </c>
      <c r="B33" s="2">
        <f>B25/B2</f>
        <v>2.9253703703703704</v>
      </c>
      <c r="C33" s="70"/>
    </row>
    <row r="34" spans="1:3" ht="12.75">
      <c r="A34" t="s">
        <v>27</v>
      </c>
      <c r="B34" s="2">
        <f>B27/B2</f>
        <v>6.384814814814814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130</v>
      </c>
      <c r="C1" s="46" t="s">
        <v>51</v>
      </c>
      <c r="D1" s="46" t="s">
        <v>107</v>
      </c>
      <c r="E1" s="47" t="s">
        <v>59</v>
      </c>
      <c r="F1" s="46" t="s">
        <v>63</v>
      </c>
      <c r="G1" s="46" t="s">
        <v>64</v>
      </c>
      <c r="H1" s="48" t="s">
        <v>54</v>
      </c>
    </row>
    <row r="2" spans="1:8" ht="12.75">
      <c r="A2" s="49" t="s">
        <v>49</v>
      </c>
      <c r="B2" s="15" t="s">
        <v>50</v>
      </c>
      <c r="C2" s="15" t="s">
        <v>52</v>
      </c>
      <c r="D2" s="40" t="s">
        <v>108</v>
      </c>
      <c r="E2" s="43" t="s">
        <v>60</v>
      </c>
      <c r="F2" s="15" t="s">
        <v>60</v>
      </c>
      <c r="G2" s="15" t="s">
        <v>60</v>
      </c>
      <c r="H2" s="50" t="s">
        <v>53</v>
      </c>
    </row>
    <row r="3" spans="1:8" ht="12.75">
      <c r="A3" s="30" t="s">
        <v>43</v>
      </c>
      <c r="B3" s="41">
        <f>HRSW!B4</f>
        <v>354.45</v>
      </c>
      <c r="C3" s="41">
        <f>HRSW!B18</f>
        <v>187.59</v>
      </c>
      <c r="D3" s="16">
        <f>B3-C3</f>
        <v>166.85999999999999</v>
      </c>
      <c r="E3" s="18">
        <v>200</v>
      </c>
      <c r="F3" s="19">
        <f aca="true" t="shared" si="0" ref="F3:F11">B3*E3</f>
        <v>70890</v>
      </c>
      <c r="G3" s="19">
        <f aca="true" t="shared" si="1" ref="G3:G11">E3*C3</f>
        <v>37518</v>
      </c>
      <c r="H3" s="31">
        <f>F3-G3</f>
        <v>33372</v>
      </c>
    </row>
    <row r="4" spans="1:8" ht="12.75">
      <c r="A4" s="30" t="s">
        <v>44</v>
      </c>
      <c r="B4" s="41">
        <f>Barley!B4</f>
        <v>352.92</v>
      </c>
      <c r="C4" s="41">
        <f>Barley!B18</f>
        <v>173.18999999999997</v>
      </c>
      <c r="D4" s="16">
        <f aca="true" t="shared" si="2" ref="D4:D11">B4-C4</f>
        <v>179.73000000000005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528</v>
      </c>
      <c r="C5" s="41">
        <f>Corn!B18</f>
        <v>359.6700000000001</v>
      </c>
      <c r="D5" s="16">
        <f t="shared" si="2"/>
        <v>168.32999999999993</v>
      </c>
      <c r="E5" s="18">
        <v>500</v>
      </c>
      <c r="F5" s="19">
        <f t="shared" si="0"/>
        <v>264000</v>
      </c>
      <c r="G5" s="19">
        <f t="shared" si="1"/>
        <v>179835.00000000003</v>
      </c>
      <c r="H5" s="31">
        <f t="shared" si="3"/>
        <v>84164.99999999997</v>
      </c>
    </row>
    <row r="6" spans="1:8" ht="12.75">
      <c r="A6" s="30" t="s">
        <v>25</v>
      </c>
      <c r="B6" s="41">
        <f>Soyb!B4</f>
        <v>378.08</v>
      </c>
      <c r="C6" s="41">
        <f>Soyb!B18</f>
        <v>157.43999999999997</v>
      </c>
      <c r="D6" s="16">
        <f t="shared" si="2"/>
        <v>220.64000000000001</v>
      </c>
      <c r="E6" s="18">
        <v>900</v>
      </c>
      <c r="F6" s="19">
        <f t="shared" si="0"/>
        <v>340272</v>
      </c>
      <c r="G6" s="19">
        <f t="shared" si="1"/>
        <v>141695.99999999997</v>
      </c>
      <c r="H6" s="31">
        <f t="shared" si="3"/>
        <v>198576.00000000003</v>
      </c>
    </row>
    <row r="7" spans="1:8" ht="12.75">
      <c r="A7" s="30" t="s">
        <v>69</v>
      </c>
      <c r="B7" s="41">
        <f>Drybean!B4</f>
        <v>508.4</v>
      </c>
      <c r="C7" s="41">
        <f>Drybean!B18</f>
        <v>246.19</v>
      </c>
      <c r="D7" s="16">
        <f t="shared" si="2"/>
        <v>262.21</v>
      </c>
      <c r="E7" s="18">
        <v>200</v>
      </c>
      <c r="F7" s="19">
        <f t="shared" si="0"/>
        <v>101680</v>
      </c>
      <c r="G7" s="19">
        <f t="shared" si="1"/>
        <v>49238</v>
      </c>
      <c r="H7" s="31">
        <f t="shared" si="3"/>
        <v>52442</v>
      </c>
    </row>
    <row r="8" spans="1:8" ht="12.75">
      <c r="A8" s="30" t="s">
        <v>45</v>
      </c>
      <c r="B8" s="41">
        <f>Oil_SF!B4</f>
        <v>354.75</v>
      </c>
      <c r="C8" s="41">
        <f>Oil_SF!B18</f>
        <v>184.64999999999998</v>
      </c>
      <c r="D8" s="16">
        <f t="shared" si="2"/>
        <v>170.10000000000002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1">
        <f>Conf_SF!B4</f>
        <v>443.8</v>
      </c>
      <c r="C9" s="41">
        <f>Conf_SF!B18</f>
        <v>212.2</v>
      </c>
      <c r="D9" s="16">
        <f t="shared" si="2"/>
        <v>231.60000000000002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1">
        <f>Oats!B4</f>
        <v>247.26</v>
      </c>
      <c r="C10" s="41">
        <f>Oats!B18</f>
        <v>141.43</v>
      </c>
      <c r="D10" s="16">
        <f t="shared" si="2"/>
        <v>105.82999999999998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1">
        <f>'Wint.Wht'!B4</f>
        <v>341.82</v>
      </c>
      <c r="C11" s="41">
        <f>'Wint.Wht'!B18</f>
        <v>186.81</v>
      </c>
      <c r="D11" s="16">
        <f t="shared" si="2"/>
        <v>155.01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65</v>
      </c>
      <c r="B12" s="14"/>
      <c r="C12" s="14"/>
      <c r="D12" s="14"/>
      <c r="E12" s="20">
        <f>SUM(E3:E11)</f>
        <v>1800</v>
      </c>
      <c r="F12" s="20">
        <f>SUM(F3:F11)</f>
        <v>776842</v>
      </c>
      <c r="G12" s="20">
        <f>SUM(G3:G11)</f>
        <v>408287</v>
      </c>
      <c r="H12" s="33">
        <f>SUM(H3:H11)</f>
        <v>368555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9" t="s">
        <v>42</v>
      </c>
      <c r="D14" s="79"/>
      <c r="E14" s="79"/>
      <c r="F14" s="3"/>
      <c r="G14" s="3"/>
      <c r="H14" s="3"/>
    </row>
    <row r="15" spans="1:8" ht="12.75">
      <c r="A15" s="51" t="s">
        <v>61</v>
      </c>
      <c r="B15" s="52"/>
      <c r="C15" s="52"/>
      <c r="D15" s="53"/>
      <c r="E15" s="52" t="s">
        <v>62</v>
      </c>
      <c r="F15" s="52"/>
      <c r="G15" s="52"/>
      <c r="H15" s="54"/>
    </row>
    <row r="16" spans="1:8" ht="12.75">
      <c r="A16" s="85" t="s">
        <v>28</v>
      </c>
      <c r="B16" s="84"/>
      <c r="C16" s="19">
        <f>F12</f>
        <v>776842</v>
      </c>
      <c r="D16" s="4"/>
      <c r="E16" s="84" t="s">
        <v>56</v>
      </c>
      <c r="F16" s="84"/>
      <c r="G16" s="19">
        <f>G12</f>
        <v>408287</v>
      </c>
      <c r="H16" s="55"/>
    </row>
    <row r="17" spans="1:8" ht="12.75">
      <c r="A17" s="86" t="s">
        <v>66</v>
      </c>
      <c r="B17" s="87"/>
      <c r="C17" s="18">
        <v>0</v>
      </c>
      <c r="D17" s="56" t="s">
        <v>58</v>
      </c>
      <c r="E17" s="87" t="s">
        <v>109</v>
      </c>
      <c r="F17" s="87"/>
      <c r="G17" s="18">
        <v>46700</v>
      </c>
      <c r="H17" s="57" t="s">
        <v>58</v>
      </c>
    </row>
    <row r="18" spans="1:8" ht="12.75">
      <c r="A18" s="83"/>
      <c r="B18" s="78"/>
      <c r="C18" s="58">
        <v>0</v>
      </c>
      <c r="D18" s="59"/>
      <c r="E18" s="87" t="s">
        <v>55</v>
      </c>
      <c r="F18" s="87"/>
      <c r="G18" s="18">
        <v>210600</v>
      </c>
      <c r="H18" s="60"/>
    </row>
    <row r="19" spans="1:8" ht="12.75">
      <c r="A19" s="83"/>
      <c r="B19" s="78"/>
      <c r="C19" s="58">
        <v>0</v>
      </c>
      <c r="D19" s="4"/>
      <c r="E19" s="87" t="s">
        <v>110</v>
      </c>
      <c r="F19" s="87"/>
      <c r="G19" s="18">
        <v>0</v>
      </c>
      <c r="H19" s="60"/>
    </row>
    <row r="20" spans="1:8" ht="12.75">
      <c r="A20" s="83"/>
      <c r="B20" s="78"/>
      <c r="C20" s="58">
        <v>0</v>
      </c>
      <c r="D20" s="4"/>
      <c r="E20" s="87" t="s">
        <v>57</v>
      </c>
      <c r="F20" s="87"/>
      <c r="G20" s="18">
        <v>0</v>
      </c>
      <c r="H20" s="60"/>
    </row>
    <row r="21" spans="1:8" ht="12.75">
      <c r="A21" s="83"/>
      <c r="B21" s="78"/>
      <c r="C21" s="58">
        <v>0</v>
      </c>
      <c r="D21" s="4"/>
      <c r="E21" s="78"/>
      <c r="F21" s="78"/>
      <c r="G21" s="61">
        <v>0</v>
      </c>
      <c r="H21" s="60"/>
    </row>
    <row r="22" spans="1:8" ht="12.75">
      <c r="A22" s="83"/>
      <c r="B22" s="78"/>
      <c r="C22" s="58">
        <v>0</v>
      </c>
      <c r="D22" s="4"/>
      <c r="E22" s="78"/>
      <c r="F22" s="78"/>
      <c r="G22" s="61">
        <v>0</v>
      </c>
      <c r="H22" s="60"/>
    </row>
    <row r="23" spans="1:8" ht="12.75">
      <c r="A23" s="83" t="s">
        <v>68</v>
      </c>
      <c r="B23" s="78"/>
      <c r="C23" s="44">
        <v>0</v>
      </c>
      <c r="D23" s="59"/>
      <c r="E23" s="78" t="s">
        <v>67</v>
      </c>
      <c r="F23" s="78"/>
      <c r="G23" s="44">
        <v>13400</v>
      </c>
      <c r="H23" s="60"/>
    </row>
    <row r="24" spans="1:8" ht="12.75">
      <c r="A24" s="30" t="s">
        <v>54</v>
      </c>
      <c r="B24" s="4"/>
      <c r="C24" s="19">
        <f>SUM(C16:C23)</f>
        <v>776842</v>
      </c>
      <c r="D24" s="4"/>
      <c r="E24" s="4" t="s">
        <v>54</v>
      </c>
      <c r="F24" s="4"/>
      <c r="G24" s="28">
        <f>SUM(G16:G23)</f>
        <v>678987</v>
      </c>
      <c r="H24" s="55"/>
    </row>
    <row r="25" spans="1:8" ht="12.75">
      <c r="A25" s="62" t="s">
        <v>111</v>
      </c>
      <c r="B25" s="3"/>
      <c r="C25" s="3"/>
      <c r="D25" s="3"/>
      <c r="E25" s="3"/>
      <c r="F25" s="3"/>
      <c r="G25" s="64">
        <f>C24-G24</f>
        <v>97855</v>
      </c>
      <c r="H25" s="63"/>
    </row>
    <row r="26" ht="12.75">
      <c r="G26" s="6"/>
    </row>
    <row r="27" spans="1:8" ht="12.75">
      <c r="A27" s="69" t="s">
        <v>126</v>
      </c>
      <c r="B27" s="80"/>
      <c r="C27" s="80"/>
      <c r="D27" s="80"/>
      <c r="E27" s="80"/>
      <c r="F27" s="65" t="s">
        <v>118</v>
      </c>
      <c r="G27" s="81"/>
      <c r="H27" s="81"/>
    </row>
    <row r="28" spans="3:6" ht="12.75">
      <c r="C28" s="66"/>
      <c r="D28" s="66"/>
      <c r="E28" s="66"/>
      <c r="F28" s="66"/>
    </row>
    <row r="29" spans="1:12" ht="12.75">
      <c r="A29" t="s">
        <v>30</v>
      </c>
      <c r="B29" s="82" t="s">
        <v>119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2:12" ht="12.7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2:12" ht="12.7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2.7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ht="12.7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6" ht="12.75">
      <c r="A36" t="s">
        <v>83</v>
      </c>
    </row>
    <row r="37" spans="1:12" ht="12.75">
      <c r="A37" s="24" t="s">
        <v>70</v>
      </c>
      <c r="B37" s="25" t="s">
        <v>71</v>
      </c>
      <c r="C37" s="25" t="s">
        <v>72</v>
      </c>
      <c r="D37" s="25" t="s">
        <v>73</v>
      </c>
      <c r="E37" s="25" t="s">
        <v>74</v>
      </c>
      <c r="F37" s="25" t="s">
        <v>75</v>
      </c>
      <c r="G37" s="25" t="s">
        <v>76</v>
      </c>
      <c r="H37" s="25" t="s">
        <v>77</v>
      </c>
      <c r="I37" s="25" t="s">
        <v>78</v>
      </c>
      <c r="J37" s="25" t="s">
        <v>79</v>
      </c>
      <c r="K37" s="25" t="s">
        <v>80</v>
      </c>
      <c r="L37" s="26" t="s">
        <v>81</v>
      </c>
    </row>
    <row r="38" spans="1:12" ht="12.75">
      <c r="A38" s="27" t="s">
        <v>43</v>
      </c>
      <c r="B38" s="28">
        <f>$E3*HRSW!$B7</f>
        <v>4900</v>
      </c>
      <c r="C38" s="28">
        <f>$E3*HRSW!$B8</f>
        <v>4360</v>
      </c>
      <c r="D38" s="28">
        <f>$E3*HRSW!$B9</f>
        <v>1100</v>
      </c>
      <c r="E38" s="28">
        <f>$E3*HRSW!$B10</f>
        <v>0</v>
      </c>
      <c r="F38" s="28">
        <f>$E3*HRSW!$B11</f>
        <v>14262</v>
      </c>
      <c r="G38" s="28">
        <f>$E3*HRSW!$B12</f>
        <v>2396</v>
      </c>
      <c r="H38" s="28">
        <f>$E3*HRSW!$B13</f>
        <v>4442</v>
      </c>
      <c r="I38" s="28">
        <f>$E3*HRSW!$B14</f>
        <v>3778</v>
      </c>
      <c r="J38" s="28">
        <f>$E3*HRSW!$B15</f>
        <v>0</v>
      </c>
      <c r="K38" s="28">
        <f>$E3*HRSW!$B16</f>
        <v>1500</v>
      </c>
      <c r="L38" s="29">
        <f>$E3*HRSW!$B17</f>
        <v>780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54450</v>
      </c>
      <c r="C40" s="19">
        <f>$E5*Corn!$B8</f>
        <v>11300</v>
      </c>
      <c r="D40" s="19">
        <f>$E5*Corn!$B9</f>
        <v>0</v>
      </c>
      <c r="E40" s="19">
        <f>$E5*Corn!$B10</f>
        <v>0</v>
      </c>
      <c r="F40" s="19">
        <f>$E5*Corn!$B11</f>
        <v>48680</v>
      </c>
      <c r="G40" s="19">
        <f>$E5*Corn!$B12</f>
        <v>15070</v>
      </c>
      <c r="H40" s="19">
        <f>$E5*Corn!$B13</f>
        <v>16250</v>
      </c>
      <c r="I40" s="19">
        <f>$E5*Corn!$B14</f>
        <v>12735</v>
      </c>
      <c r="J40" s="19">
        <f>$E5*Corn!$B15</f>
        <v>13860</v>
      </c>
      <c r="K40" s="19">
        <f>$E5*Corn!$B16</f>
        <v>3750</v>
      </c>
      <c r="L40" s="31">
        <f>$E5*Corn!$B17</f>
        <v>3740</v>
      </c>
    </row>
    <row r="41" spans="1:12" ht="12.75">
      <c r="A41" s="30" t="s">
        <v>25</v>
      </c>
      <c r="B41" s="19">
        <f>$E6*Soyb!$B7</f>
        <v>62639.99999999999</v>
      </c>
      <c r="C41" s="19">
        <f>$E6*Soyb!$B8</f>
        <v>20340</v>
      </c>
      <c r="D41" s="19">
        <f>$E6*Soyb!$B9</f>
        <v>0</v>
      </c>
      <c r="E41" s="19">
        <f>$E6*Soyb!$B10</f>
        <v>6300</v>
      </c>
      <c r="F41" s="19">
        <f>$E6*Soyb!$B11</f>
        <v>2502</v>
      </c>
      <c r="G41" s="19">
        <f>$E6*Soyb!$B12</f>
        <v>12006</v>
      </c>
      <c r="H41" s="19">
        <f>$E6*Soyb!$B13</f>
        <v>17082</v>
      </c>
      <c r="I41" s="19">
        <f>$E6*Soyb!$B14</f>
        <v>16524</v>
      </c>
      <c r="J41" s="19">
        <f>$E6*Soyb!$B15</f>
        <v>0</v>
      </c>
      <c r="K41" s="19">
        <f>$E6*Soyb!$B16</f>
        <v>1350</v>
      </c>
      <c r="L41" s="31">
        <f>$E6*Soyb!$B17</f>
        <v>2952</v>
      </c>
    </row>
    <row r="42" spans="1:12" ht="12.75">
      <c r="A42" s="30" t="s">
        <v>69</v>
      </c>
      <c r="B42" s="19">
        <f>$E7*Drybean!$B7</f>
        <v>9000</v>
      </c>
      <c r="C42" s="19">
        <f>$E7*Drybean!$B8</f>
        <v>8240</v>
      </c>
      <c r="D42" s="19">
        <f>$E7*Drybean!$B9</f>
        <v>4000</v>
      </c>
      <c r="E42" s="19">
        <f>$E7*Drybean!$B10</f>
        <v>0</v>
      </c>
      <c r="F42" s="19">
        <f>$E7*Drybean!$B11</f>
        <v>8442</v>
      </c>
      <c r="G42" s="19">
        <f>$E7*Drybean!$B12</f>
        <v>5904</v>
      </c>
      <c r="H42" s="19">
        <f>$E7*Drybean!$B13</f>
        <v>4928</v>
      </c>
      <c r="I42" s="19">
        <f>$E7*Drybean!$B14</f>
        <v>4600</v>
      </c>
      <c r="J42" s="19">
        <f>$E7*Drybean!$B15</f>
        <v>0</v>
      </c>
      <c r="K42" s="19">
        <f>$E7*Drybean!$B16</f>
        <v>3100</v>
      </c>
      <c r="L42" s="31">
        <f>$E7*Drybean!$B17</f>
        <v>1024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65</v>
      </c>
      <c r="B47" s="20">
        <f aca="true" t="shared" si="4" ref="B47:L47">SUM(B38:B46)</f>
        <v>130990</v>
      </c>
      <c r="C47" s="20">
        <f t="shared" si="4"/>
        <v>44240</v>
      </c>
      <c r="D47" s="20">
        <f t="shared" si="4"/>
        <v>5100</v>
      </c>
      <c r="E47" s="20">
        <f t="shared" si="4"/>
        <v>6300</v>
      </c>
      <c r="F47" s="20">
        <f t="shared" si="4"/>
        <v>73886</v>
      </c>
      <c r="G47" s="20">
        <f t="shared" si="4"/>
        <v>35376</v>
      </c>
      <c r="H47" s="20">
        <f t="shared" si="4"/>
        <v>42702</v>
      </c>
      <c r="I47" s="20">
        <f t="shared" si="4"/>
        <v>37637</v>
      </c>
      <c r="J47" s="20">
        <f t="shared" si="4"/>
        <v>13860</v>
      </c>
      <c r="K47" s="20">
        <f t="shared" si="4"/>
        <v>9700</v>
      </c>
      <c r="L47" s="33">
        <f t="shared" si="4"/>
        <v>8496</v>
      </c>
    </row>
    <row r="48" spans="1:12" ht="12.75">
      <c r="A48" s="32" t="s">
        <v>82</v>
      </c>
      <c r="B48" s="20"/>
      <c r="C48" s="33"/>
      <c r="D48" s="34">
        <f>SUM(B47:L47)</f>
        <v>408287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51</v>
      </c>
      <c r="C2" s="70"/>
    </row>
    <row r="3" spans="1:3" ht="12.75">
      <c r="A3" t="s">
        <v>129</v>
      </c>
      <c r="B3" s="12">
        <v>6.95</v>
      </c>
      <c r="C3" s="70"/>
    </row>
    <row r="4" spans="1:3" ht="12.75">
      <c r="A4" t="s">
        <v>28</v>
      </c>
      <c r="B4" s="2">
        <f>B2*B3</f>
        <v>354.45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24.5</v>
      </c>
      <c r="C7" s="70"/>
    </row>
    <row r="8" spans="1:3" ht="12.75">
      <c r="A8" s="1" t="s">
        <v>9</v>
      </c>
      <c r="B8" s="11">
        <v>21.8</v>
      </c>
      <c r="C8" s="70"/>
    </row>
    <row r="9" spans="1:3" ht="12.75">
      <c r="A9" s="1" t="s">
        <v>24</v>
      </c>
      <c r="B9" s="11">
        <v>5.5</v>
      </c>
      <c r="C9" s="70" t="s">
        <v>122</v>
      </c>
    </row>
    <row r="10" spans="1:3" ht="12.75">
      <c r="A10" s="1" t="s">
        <v>10</v>
      </c>
      <c r="B10" s="11">
        <v>0</v>
      </c>
      <c r="C10" s="70" t="s">
        <v>121</v>
      </c>
    </row>
    <row r="11" spans="1:3" ht="12.75">
      <c r="A11" s="1" t="s">
        <v>12</v>
      </c>
      <c r="B11" s="11">
        <v>71.31</v>
      </c>
      <c r="C11" s="70"/>
    </row>
    <row r="12" spans="1:3" ht="12.75">
      <c r="A12" s="1" t="s">
        <v>11</v>
      </c>
      <c r="B12" s="11">
        <v>11.98</v>
      </c>
      <c r="C12" s="70"/>
    </row>
    <row r="13" spans="1:3" ht="12.75">
      <c r="A13" s="1" t="s">
        <v>13</v>
      </c>
      <c r="B13" s="11">
        <v>22.21</v>
      </c>
      <c r="C13" s="70"/>
    </row>
    <row r="14" spans="1:3" ht="12.75">
      <c r="A14" s="1" t="s">
        <v>14</v>
      </c>
      <c r="B14" s="11">
        <v>18.89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</v>
      </c>
      <c r="C17" s="70"/>
    </row>
    <row r="18" spans="1:3" ht="12.75">
      <c r="A18" t="s">
        <v>2</v>
      </c>
      <c r="B18" s="2">
        <f>SUM(B7:B17)</f>
        <v>187.59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7.42</v>
      </c>
      <c r="C21" s="70"/>
    </row>
    <row r="22" spans="1:3" ht="12.75">
      <c r="A22" s="1" t="s">
        <v>19</v>
      </c>
      <c r="B22" s="7">
        <v>21.99</v>
      </c>
      <c r="C22" s="70"/>
    </row>
    <row r="23" spans="1:3" ht="12.75">
      <c r="A23" s="1" t="s">
        <v>20</v>
      </c>
      <c r="B23" s="7">
        <v>12.77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159.18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346.77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7.680000000000007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3.678235294117647</v>
      </c>
      <c r="C32" s="70"/>
    </row>
    <row r="33" spans="1:3" ht="12.75">
      <c r="A33" t="s">
        <v>23</v>
      </c>
      <c r="B33" s="2">
        <f>B25/B2</f>
        <v>3.121176470588235</v>
      </c>
      <c r="C33" s="70"/>
    </row>
    <row r="34" spans="1:3" ht="12.75">
      <c r="A34" t="s">
        <v>27</v>
      </c>
      <c r="B34" s="2">
        <f>B27/B2</f>
        <v>6.799411764705882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68</v>
      </c>
      <c r="C2" s="70"/>
    </row>
    <row r="3" spans="1:3" ht="12.75">
      <c r="A3" t="s">
        <v>129</v>
      </c>
      <c r="B3" s="12">
        <v>5.19</v>
      </c>
      <c r="C3" s="70" t="s">
        <v>136</v>
      </c>
    </row>
    <row r="4" spans="1:3" ht="12.75">
      <c r="A4" t="s">
        <v>28</v>
      </c>
      <c r="B4" s="2">
        <f>B2*B3</f>
        <v>352.92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19</v>
      </c>
      <c r="C8" s="70"/>
    </row>
    <row r="9" spans="1:3" ht="12.75">
      <c r="A9" s="1" t="s">
        <v>24</v>
      </c>
      <c r="B9" s="11">
        <v>5.5</v>
      </c>
      <c r="C9" s="70" t="s">
        <v>122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55.48</v>
      </c>
      <c r="C11" s="70"/>
    </row>
    <row r="12" spans="1:3" ht="12.75">
      <c r="A12" s="1" t="s">
        <v>11</v>
      </c>
      <c r="B12" s="11">
        <v>15.61</v>
      </c>
      <c r="C12" s="70"/>
    </row>
    <row r="13" spans="1:3" ht="12.75">
      <c r="A13" s="1" t="s">
        <v>13</v>
      </c>
      <c r="B13" s="11">
        <v>24.62</v>
      </c>
      <c r="C13" s="70"/>
    </row>
    <row r="14" spans="1:3" ht="12.75">
      <c r="A14" s="1" t="s">
        <v>14</v>
      </c>
      <c r="B14" s="11">
        <v>19.88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</v>
      </c>
      <c r="C17" s="70"/>
    </row>
    <row r="18" spans="1:3" ht="12.75">
      <c r="A18" t="s">
        <v>2</v>
      </c>
      <c r="B18" s="2">
        <f>SUM(B7:B17)</f>
        <v>173.18999999999997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7.97</v>
      </c>
      <c r="C21" s="70"/>
    </row>
    <row r="22" spans="1:3" ht="12.75">
      <c r="A22" s="1" t="s">
        <v>19</v>
      </c>
      <c r="B22" s="7">
        <v>23.32</v>
      </c>
      <c r="C22" s="70"/>
    </row>
    <row r="23" spans="1:3" ht="12.75">
      <c r="A23" s="1" t="s">
        <v>20</v>
      </c>
      <c r="B23" s="7">
        <v>14.04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162.32999999999998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335.52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17.400000000000034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2.546911764705882</v>
      </c>
      <c r="C32" s="70"/>
    </row>
    <row r="33" spans="1:3" ht="12.75">
      <c r="A33" t="s">
        <v>23</v>
      </c>
      <c r="B33" s="2">
        <f>B25/B2</f>
        <v>2.3872058823529407</v>
      </c>
      <c r="C33" s="70"/>
    </row>
    <row r="34" spans="1:3" ht="12.75">
      <c r="A34" t="s">
        <v>27</v>
      </c>
      <c r="B34" s="2">
        <f>B27/B2</f>
        <v>4.934117647058823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132</v>
      </c>
      <c r="C2" s="70"/>
    </row>
    <row r="3" spans="1:3" ht="12.75">
      <c r="A3" t="s">
        <v>129</v>
      </c>
      <c r="B3" s="12">
        <v>4</v>
      </c>
      <c r="C3" s="70"/>
    </row>
    <row r="4" spans="1:3" ht="12.75">
      <c r="A4" t="s">
        <v>28</v>
      </c>
      <c r="B4" s="2">
        <f>B2*B3</f>
        <v>528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108.9</v>
      </c>
      <c r="C7" s="70" t="s">
        <v>131</v>
      </c>
    </row>
    <row r="8" spans="1:3" ht="12.75">
      <c r="A8" s="1" t="s">
        <v>9</v>
      </c>
      <c r="B8" s="11">
        <v>22.6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97.36</v>
      </c>
      <c r="C11" s="70"/>
    </row>
    <row r="12" spans="1:3" ht="12.75">
      <c r="A12" s="1" t="s">
        <v>11</v>
      </c>
      <c r="B12" s="11">
        <v>30.14</v>
      </c>
      <c r="C12" s="70"/>
    </row>
    <row r="13" spans="1:3" ht="12.75">
      <c r="A13" s="1" t="s">
        <v>13</v>
      </c>
      <c r="B13" s="11">
        <v>32.5</v>
      </c>
      <c r="C13" s="70"/>
    </row>
    <row r="14" spans="1:3" ht="12.75">
      <c r="A14" s="1" t="s">
        <v>14</v>
      </c>
      <c r="B14" s="11">
        <v>25.47</v>
      </c>
      <c r="C14" s="70"/>
    </row>
    <row r="15" spans="1:3" ht="12.75">
      <c r="A15" s="1" t="s">
        <v>15</v>
      </c>
      <c r="B15" s="11">
        <v>27.72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7.48</v>
      </c>
      <c r="C17" s="70"/>
    </row>
    <row r="18" spans="1:3" ht="12.75">
      <c r="A18" t="s">
        <v>2</v>
      </c>
      <c r="B18" s="2">
        <f>SUM(B7:B17)</f>
        <v>359.6700000000001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10.15</v>
      </c>
      <c r="C21" s="70"/>
    </row>
    <row r="22" spans="1:3" ht="12.75">
      <c r="A22" s="1" t="s">
        <v>19</v>
      </c>
      <c r="B22" s="7">
        <v>33.93</v>
      </c>
      <c r="C22" s="70"/>
    </row>
    <row r="23" spans="1:3" ht="12.75">
      <c r="A23" s="1" t="s">
        <v>20</v>
      </c>
      <c r="B23" s="7">
        <v>19.49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180.57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540.24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-12.240000000000009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2.724772727272728</v>
      </c>
      <c r="C32" s="70"/>
    </row>
    <row r="33" spans="1:3" ht="12.75">
      <c r="A33" t="s">
        <v>23</v>
      </c>
      <c r="B33" s="2">
        <f>B25/B2</f>
        <v>1.3679545454545454</v>
      </c>
      <c r="C33" s="70"/>
    </row>
    <row r="34" spans="1:3" ht="12.75">
      <c r="A34" t="s">
        <v>27</v>
      </c>
      <c r="B34" s="2">
        <f>B27/B2</f>
        <v>4.092727272727273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0"/>
    </row>
    <row r="3" spans="1:3" ht="12.75">
      <c r="A3" t="s">
        <v>129</v>
      </c>
      <c r="B3" s="12">
        <v>11.12</v>
      </c>
      <c r="C3" s="70"/>
    </row>
    <row r="4" spans="1:3" ht="12.75">
      <c r="A4" t="s">
        <v>28</v>
      </c>
      <c r="B4" s="2">
        <f>B2*B3</f>
        <v>378.08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69.6</v>
      </c>
      <c r="C7" s="70" t="s">
        <v>133</v>
      </c>
    </row>
    <row r="8" spans="1:3" ht="12.75">
      <c r="A8" s="1" t="s">
        <v>9</v>
      </c>
      <c r="B8" s="11">
        <v>22.6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123</v>
      </c>
    </row>
    <row r="11" spans="1:3" ht="12.75">
      <c r="A11" s="1" t="s">
        <v>12</v>
      </c>
      <c r="B11" s="11">
        <v>2.78</v>
      </c>
      <c r="C11" s="70"/>
    </row>
    <row r="12" spans="1:3" ht="12.75">
      <c r="A12" s="1" t="s">
        <v>11</v>
      </c>
      <c r="B12" s="11">
        <v>13.34</v>
      </c>
      <c r="C12" s="70"/>
    </row>
    <row r="13" spans="1:3" ht="12.75">
      <c r="A13" s="1" t="s">
        <v>13</v>
      </c>
      <c r="B13" s="11">
        <v>18.98</v>
      </c>
      <c r="C13" s="70"/>
    </row>
    <row r="14" spans="1:3" ht="12.75">
      <c r="A14" s="1" t="s">
        <v>14</v>
      </c>
      <c r="B14" s="11">
        <v>18.36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3.28</v>
      </c>
      <c r="C17" s="70"/>
    </row>
    <row r="18" spans="1:3" ht="12.75">
      <c r="A18" t="s">
        <v>2</v>
      </c>
      <c r="B18" s="2">
        <f>SUM(B7:B17)</f>
        <v>157.43999999999997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7.11</v>
      </c>
      <c r="C21" s="70"/>
    </row>
    <row r="22" spans="1:3" ht="12.75">
      <c r="A22" s="1" t="s">
        <v>19</v>
      </c>
      <c r="B22" s="7">
        <v>21.41</v>
      </c>
      <c r="C22" s="70"/>
    </row>
    <row r="23" spans="1:3" ht="12.75">
      <c r="A23" s="1" t="s">
        <v>20</v>
      </c>
      <c r="B23" s="7">
        <v>12.31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157.82999999999998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315.27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62.81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4.630588235294117</v>
      </c>
      <c r="C32" s="70"/>
    </row>
    <row r="33" spans="1:3" ht="12.75">
      <c r="A33" t="s">
        <v>23</v>
      </c>
      <c r="B33" s="2">
        <f>B25/B2</f>
        <v>4.642058823529411</v>
      </c>
      <c r="C33" s="70"/>
    </row>
    <row r="34" spans="1:3" ht="12.75">
      <c r="A34" t="s">
        <v>27</v>
      </c>
      <c r="B34" s="2">
        <f>B27/B2</f>
        <v>9.272647058823528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1640</v>
      </c>
      <c r="C2" s="70"/>
    </row>
    <row r="3" spans="1:3" ht="12.75">
      <c r="A3" t="s">
        <v>129</v>
      </c>
      <c r="B3" s="10">
        <v>0.31</v>
      </c>
      <c r="C3" s="70"/>
    </row>
    <row r="4" spans="1:3" ht="12.75">
      <c r="A4" t="s">
        <v>28</v>
      </c>
      <c r="B4" s="2">
        <f>B2*B3</f>
        <v>508.4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45</v>
      </c>
      <c r="C7" s="73"/>
    </row>
    <row r="8" spans="1:3" ht="12.75">
      <c r="A8" s="1" t="s">
        <v>9</v>
      </c>
      <c r="B8" s="11">
        <v>41.2</v>
      </c>
      <c r="C8" s="70"/>
    </row>
    <row r="9" spans="1:3" ht="12.75">
      <c r="A9" s="1" t="s">
        <v>24</v>
      </c>
      <c r="B9" s="11">
        <v>20</v>
      </c>
      <c r="C9" s="70" t="s">
        <v>128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42.21</v>
      </c>
      <c r="C11" s="70"/>
    </row>
    <row r="12" spans="1:3" ht="12.75">
      <c r="A12" s="1" t="s">
        <v>11</v>
      </c>
      <c r="B12" s="11">
        <v>29.52</v>
      </c>
      <c r="C12" s="70"/>
    </row>
    <row r="13" spans="1:3" ht="12.75">
      <c r="A13" s="1" t="s">
        <v>13</v>
      </c>
      <c r="B13" s="11">
        <v>24.64</v>
      </c>
      <c r="C13" s="70"/>
    </row>
    <row r="14" spans="1:3" ht="12.75">
      <c r="A14" s="1" t="s">
        <v>14</v>
      </c>
      <c r="B14" s="11">
        <v>23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5.12</v>
      </c>
      <c r="C17" s="70"/>
    </row>
    <row r="18" spans="1:3" ht="12.75">
      <c r="A18" t="s">
        <v>2</v>
      </c>
      <c r="B18" s="2">
        <f>SUM(B7:B17)</f>
        <v>246.19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8.69</v>
      </c>
      <c r="C21" s="70"/>
    </row>
    <row r="22" spans="1:3" ht="12.75">
      <c r="A22" s="1" t="s">
        <v>19</v>
      </c>
      <c r="B22" s="7">
        <v>27.58</v>
      </c>
      <c r="C22" s="70"/>
    </row>
    <row r="23" spans="1:3" ht="12.75">
      <c r="A23" s="1" t="s">
        <v>20</v>
      </c>
      <c r="B23" s="7">
        <v>17.78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171.05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417.24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91.15999999999997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0.15011585365853658</v>
      </c>
      <c r="C32" s="70"/>
    </row>
    <row r="33" spans="1:3" ht="12.75">
      <c r="A33" t="s">
        <v>23</v>
      </c>
      <c r="B33" s="13">
        <f>B25/B2</f>
        <v>0.10429878048780489</v>
      </c>
      <c r="C33" s="70"/>
    </row>
    <row r="34" spans="1:3" ht="12.75">
      <c r="A34" t="s">
        <v>27</v>
      </c>
      <c r="B34" s="13">
        <f>B27/B2</f>
        <v>0.25441463414634147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2" t="s">
        <v>30</v>
      </c>
    </row>
    <row r="2" spans="1:3" ht="12.75">
      <c r="A2" t="s">
        <v>29</v>
      </c>
      <c r="B2" s="9">
        <v>1650</v>
      </c>
      <c r="C2" s="70"/>
    </row>
    <row r="3" spans="1:3" ht="12.75">
      <c r="A3" t="s">
        <v>129</v>
      </c>
      <c r="B3" s="10">
        <v>0.215</v>
      </c>
      <c r="C3" s="70"/>
    </row>
    <row r="4" spans="1:3" ht="12.75">
      <c r="A4" t="s">
        <v>28</v>
      </c>
      <c r="B4" s="2">
        <f>B2*B3</f>
        <v>354.75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34.08</v>
      </c>
      <c r="C7" s="73" t="s">
        <v>127</v>
      </c>
    </row>
    <row r="8" spans="1:3" ht="12.75">
      <c r="A8" s="1" t="s">
        <v>9</v>
      </c>
      <c r="B8" s="11">
        <v>26.7</v>
      </c>
      <c r="C8" s="70"/>
    </row>
    <row r="9" spans="1:3" ht="12.75">
      <c r="A9" s="1" t="s">
        <v>24</v>
      </c>
      <c r="B9" s="11">
        <v>0</v>
      </c>
      <c r="C9" s="70" t="s">
        <v>132</v>
      </c>
    </row>
    <row r="10" spans="1:3" ht="12.75">
      <c r="A10" s="1" t="s">
        <v>10</v>
      </c>
      <c r="B10" s="11">
        <v>7</v>
      </c>
      <c r="C10" s="70" t="s">
        <v>124</v>
      </c>
    </row>
    <row r="11" spans="1:3" ht="12.75">
      <c r="A11" s="1" t="s">
        <v>12</v>
      </c>
      <c r="B11" s="11">
        <v>40.89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21.97</v>
      </c>
      <c r="C13" s="70"/>
    </row>
    <row r="14" spans="1:3" ht="12.75">
      <c r="A14" s="1" t="s">
        <v>14</v>
      </c>
      <c r="B14" s="11">
        <v>18.72</v>
      </c>
      <c r="C14" s="70"/>
    </row>
    <row r="15" spans="1:3" ht="12.75">
      <c r="A15" s="1" t="s">
        <v>15</v>
      </c>
      <c r="B15" s="11">
        <v>4.95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3.84</v>
      </c>
      <c r="C17" s="70"/>
    </row>
    <row r="18" spans="1:3" ht="12.75">
      <c r="A18" t="s">
        <v>2</v>
      </c>
      <c r="B18" s="2">
        <f>SUM(B7:B17)</f>
        <v>184.64999999999998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7.98</v>
      </c>
      <c r="C21" s="70"/>
    </row>
    <row r="22" spans="1:3" ht="12.75">
      <c r="A22" s="1" t="s">
        <v>19</v>
      </c>
      <c r="B22" s="7">
        <v>24.24</v>
      </c>
      <c r="C22" s="70"/>
    </row>
    <row r="23" spans="1:3" ht="12.75">
      <c r="A23" s="1" t="s">
        <v>20</v>
      </c>
      <c r="B23" s="7">
        <v>14.61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163.82999999999998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348.47999999999996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6.270000000000039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0.11190909090909089</v>
      </c>
      <c r="C32" s="70"/>
    </row>
    <row r="33" spans="1:3" ht="12.75">
      <c r="A33" t="s">
        <v>23</v>
      </c>
      <c r="B33" s="13">
        <f>B25/B2</f>
        <v>0.09929090909090908</v>
      </c>
      <c r="C33" s="70"/>
    </row>
    <row r="34" spans="1:3" ht="12.75">
      <c r="A34" t="s">
        <v>27</v>
      </c>
      <c r="B34" s="13">
        <f>B27/B2</f>
        <v>0.21119999999999997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1400</v>
      </c>
      <c r="C2" s="70"/>
    </row>
    <row r="3" spans="1:3" ht="12.75">
      <c r="A3" t="s">
        <v>129</v>
      </c>
      <c r="B3" s="10">
        <v>0.317</v>
      </c>
      <c r="C3" s="70"/>
    </row>
    <row r="4" spans="1:3" ht="12.75">
      <c r="A4" t="s">
        <v>28</v>
      </c>
      <c r="B4" s="2">
        <f>B2*B3</f>
        <v>443.8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49</v>
      </c>
      <c r="C7" s="73" t="s">
        <v>127</v>
      </c>
    </row>
    <row r="8" spans="1:3" ht="12.75">
      <c r="A8" s="1" t="s">
        <v>9</v>
      </c>
      <c r="B8" s="11">
        <v>28.9</v>
      </c>
      <c r="C8" s="70"/>
    </row>
    <row r="9" spans="1:3" ht="12.75">
      <c r="A9" s="1" t="s">
        <v>24</v>
      </c>
      <c r="B9" s="11">
        <v>0</v>
      </c>
      <c r="C9" s="70" t="s">
        <v>132</v>
      </c>
    </row>
    <row r="10" spans="1:3" ht="12.75">
      <c r="A10" s="1" t="s">
        <v>10</v>
      </c>
      <c r="B10" s="11">
        <v>14</v>
      </c>
      <c r="C10" s="70" t="s">
        <v>125</v>
      </c>
    </row>
    <row r="11" spans="1:3" ht="12.75">
      <c r="A11" s="1" t="s">
        <v>12</v>
      </c>
      <c r="B11" s="11">
        <v>32.26</v>
      </c>
      <c r="C11" s="70"/>
    </row>
    <row r="12" spans="1:3" ht="12.75">
      <c r="A12" s="1" t="s">
        <v>11</v>
      </c>
      <c r="B12" s="11">
        <v>16.08</v>
      </c>
      <c r="C12" s="70"/>
    </row>
    <row r="13" spans="1:3" ht="12.75">
      <c r="A13" s="1" t="s">
        <v>13</v>
      </c>
      <c r="B13" s="11">
        <v>21.36</v>
      </c>
      <c r="C13" s="70"/>
    </row>
    <row r="14" spans="1:3" ht="12.75">
      <c r="A14" s="1" t="s">
        <v>14</v>
      </c>
      <c r="B14" s="11">
        <v>18.51</v>
      </c>
      <c r="C14" s="70"/>
    </row>
    <row r="15" spans="1:3" ht="12.75">
      <c r="A15" s="1" t="s">
        <v>15</v>
      </c>
      <c r="B15" s="11">
        <v>4.17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4.42</v>
      </c>
      <c r="C17" s="70"/>
    </row>
    <row r="18" spans="1:3" ht="12.75">
      <c r="A18" t="s">
        <v>2</v>
      </c>
      <c r="B18" s="2">
        <f>SUM(B7:B17)</f>
        <v>212.2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7.84</v>
      </c>
      <c r="C21" s="70"/>
    </row>
    <row r="22" spans="1:3" ht="12.75">
      <c r="A22" s="1" t="s">
        <v>19</v>
      </c>
      <c r="B22" s="7">
        <v>23.86</v>
      </c>
      <c r="C22" s="70"/>
    </row>
    <row r="23" spans="1:3" ht="12.75">
      <c r="A23" s="1" t="s">
        <v>20</v>
      </c>
      <c r="B23" s="7">
        <v>14.41</v>
      </c>
      <c r="C23" s="70"/>
    </row>
    <row r="24" spans="1:3" ht="12.75">
      <c r="A24" s="1" t="s">
        <v>21</v>
      </c>
      <c r="B24" s="8">
        <v>117</v>
      </c>
      <c r="C24" s="70"/>
    </row>
    <row r="25" spans="1:3" ht="12.75">
      <c r="A25" t="s">
        <v>4</v>
      </c>
      <c r="B25" s="2">
        <f>SUM(B21:B24)</f>
        <v>163.11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375.31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68.49000000000001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0.15157142857142855</v>
      </c>
      <c r="C32" s="70"/>
    </row>
    <row r="33" spans="1:3" ht="12.75">
      <c r="A33" t="s">
        <v>23</v>
      </c>
      <c r="B33" s="13">
        <f>B25/B2</f>
        <v>0.11650714285714286</v>
      </c>
      <c r="C33" s="70"/>
    </row>
    <row r="34" spans="1:3" ht="12.75">
      <c r="A34" t="s">
        <v>27</v>
      </c>
      <c r="B34" s="13">
        <f>B27/B2</f>
        <v>0.26807857142857144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2009-12-11T19:41:55Z</cp:lastPrinted>
  <dcterms:created xsi:type="dcterms:W3CDTF">2005-01-10T15:34:54Z</dcterms:created>
  <dcterms:modified xsi:type="dcterms:W3CDTF">2013-12-12T22:50:44Z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