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<sst xmlns="http://schemas.openxmlformats.org/spreadsheetml/2006/main" count="666" uniqueCount="145">
  <si>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</si>
  <si>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</si>
  <si>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</si>
  <si>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</si>
  <si>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</si>
  <si>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</si>
  <si>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</si>
  <si>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</si>
  <si>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</si>
  <si>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</si>
  <si>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</si>
  <si>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</si>
  <si>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</si>
  <si>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</si>
  <si>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</si>
  <si>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</si>
  <si>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</si>
  <si>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</si>
  <si>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</si>
  <si>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</si>
  <si>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</si>
  <si>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</si>
  <si>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</si>
  <si>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</si>
  <si>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</si>
  <si>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</si>
  <si>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</si>
  <si>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</si>
  <si>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</si>
  <si>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</si>
  <si>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</si>
  <si>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</si>
  <si>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</si>
  <si>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</si>
  <si>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</si>
  <si>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</si>
  <si>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</si>
  <si>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</si>
  <si>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</si>
  <si>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</si>
  <si>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</si>
  <si>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</si>
  <si>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</si>
  <si>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</si>
  <si>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</si>
  <si>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</si>
  <si>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</si>
  <si>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</si>
  <si>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</si>
  <si>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</si>
  <si>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</si>
  <si>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</si>
  <si>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</si>
  <si>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</si>
  <si>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</si>
  <si>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</si>
  <si>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</si>
  <si>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</si>
  <si>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</si>
  <si>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</si>
  <si>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</si>
  <si>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</si>
  <si>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</si>
  <si>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</si>
  <si>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</si>
  <si>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</si>
  <si>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</si>
  <si>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</si>
  <si>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</si>
  <si>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</si>
  <si>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</si>
  <si>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</si>
  <si>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</si>
  <si>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</si>
  <si>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</si>
  <si>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</si>
  <si>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</si>
  <si>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</si>
  <si>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</si>
  <si>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</si>
  <si>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</si>
  <si>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</si>
  <si>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</si>
  <si>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</si>
  <si>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</si>
  <si>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</si>
  <si>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</si>
  <si>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</si>
  <si>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</si>
  <si>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</si>
  <si>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</si>
  <si>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</si>
  <si>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</si>
  <si>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</si>
  <si>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</si>
  <si>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</si>
  <si>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</si>
  <si>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</si>
  <si>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</si>
  <si>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</si>
  <si>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</si>
  <si>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</si>
  <si>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</si>
  <si>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</si>
  <si>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</si>
  <si>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</si>
  <si>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</si>
  <si>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</si>
  <si>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</si>
  <si>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</si>
  <si>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</si>
  <si>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</si>
  <si>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</si>
  <si>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</si>
  <si>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</si>
  <si>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</si>
  <si>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</si>
  <si>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</si>
  <si>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</si>
  <si>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</si>
  <si>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</si>
  <si>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</si>
  <si>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</si>
  <si>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</si>
  <si>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</si>
  <si>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</si>
  <si>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</si>
  <si>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</si>
  <si>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</si>
  <si>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</si>
  <si>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</si>
  <si>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</si>
  <si>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</si>
  <si>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</si>
  <si>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</si>
  <si>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</si>
  <si>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</si>
  <si>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t xml:space="preserve">Malt price, feed quality occurs 45%, price est. is $3.39 </t>
  </si>
  <si>
    <t>North Dakota 2008 Projected Crop Budgets - South Central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</si>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</sst>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1" xfId="15" applyNumberFormat="1" applyFont="1" applyBorder="1" applyAlignment="1" applyProtection="1">
      <alignment/>
      <protection locked="0"/>
    </xf>
    <xf numFmtId="168" fontId="0" fillId="0" borderId="5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1" fillId="0" borderId="0" xfId="2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9" t="s">
        <v>138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110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111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120</v>
      </c>
      <c r="B19" s="48"/>
      <c r="C19" s="48"/>
      <c r="E19" s="48"/>
      <c r="F19" s="48"/>
      <c r="G19" s="48"/>
      <c r="H19" s="48"/>
    </row>
    <row r="20" spans="1:8" ht="12.75">
      <c r="A20" s="20" t="s">
        <v>121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125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8" t="s">
        <v>139</v>
      </c>
      <c r="B32" s="45" t="s">
        <v>140</v>
      </c>
      <c r="C32" s="45"/>
      <c r="D32" s="50"/>
      <c r="E32" s="45" t="s">
        <v>141</v>
      </c>
      <c r="F32" s="45"/>
      <c r="G32" s="45"/>
      <c r="H32" s="45"/>
    </row>
    <row r="33" spans="1:10" ht="12.75">
      <c r="A33" s="45" t="s">
        <v>142</v>
      </c>
      <c r="B33" s="67" t="s">
        <v>143</v>
      </c>
      <c r="C33" s="68"/>
      <c r="D33" s="68"/>
      <c r="E33" s="68"/>
      <c r="F33" s="68"/>
      <c r="G33" s="68"/>
      <c r="H33" s="45" t="s">
        <v>144</v>
      </c>
      <c r="I33" s="45"/>
      <c r="J33" s="45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1220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0.261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318.42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23.4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18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24.36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16.8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15.29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11.07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2.44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13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5.41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149.76999999999998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4.07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15.03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9.15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58.25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208.01999999999998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110.40000000000003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0.1227622950819672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0.047745901639344265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0.17050819672131146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1310</v>
      </c>
      <c r="C2" s="64"/>
      <c r="D2" s="64"/>
      <c r="E2" s="64"/>
      <c r="F2" s="64"/>
      <c r="G2" s="64"/>
    </row>
    <row r="3" spans="1:7" ht="12.75">
      <c r="A3" t="s">
        <v>89</v>
      </c>
      <c r="B3" s="12">
        <v>0.199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260.69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18.25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6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48.86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13.3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13.61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10.43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4.89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135.33999999999997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3.48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12.97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7.58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54.03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189.36999999999998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71.32000000000002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0.10331297709923662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0.041244274809160306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0.14455725190839694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17</v>
      </c>
      <c r="C2" s="64"/>
      <c r="D2" s="64"/>
      <c r="E2" s="64"/>
      <c r="F2" s="64"/>
      <c r="G2" s="64"/>
    </row>
    <row r="3" spans="1:7" ht="12.75">
      <c r="A3" t="s">
        <v>89</v>
      </c>
      <c r="B3" s="10">
        <v>10.58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179.86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11.55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15.73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16.63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7.3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13.89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10.82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80.32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3.55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13.19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8.01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54.75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135.07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44.79000000000002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4.724705882352941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3.2205882352941178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7.945294117647059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30</v>
      </c>
      <c r="C2" s="64"/>
      <c r="D2" s="64"/>
      <c r="E2" s="64"/>
      <c r="F2" s="64"/>
      <c r="G2" s="64"/>
    </row>
    <row r="3" spans="1:7" ht="12.75">
      <c r="A3" t="s">
        <v>89</v>
      </c>
      <c r="B3" s="12">
        <v>6.18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185.39999999999998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31.5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>
        <v>0</v>
      </c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6.74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6.5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14.92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11.64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6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3.59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99.39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3.67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14.47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8.05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56.19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155.57999999999998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29.819999999999993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3.313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1.873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5.185999999999999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55</v>
      </c>
      <c r="C2" s="64"/>
      <c r="D2" s="64"/>
      <c r="E2" s="64"/>
      <c r="F2" s="64"/>
      <c r="G2" s="64"/>
    </row>
    <row r="3" spans="1:7" ht="12.75">
      <c r="A3" t="s">
        <v>89</v>
      </c>
      <c r="B3" s="12">
        <v>2.25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123.75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1.88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32.22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8.5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15.52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3.04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84.05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4.04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14.35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8.6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56.99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141.04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-17.289999999999992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1.528181818181818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1.0361818181818183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2.564363636363636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900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0.263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236.70000000000002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10.56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9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24.16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12.92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9.83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2.55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70.52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3.28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12.29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7.13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52.7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123.22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113.48000000000002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0.07835555555555555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0.05855555555555556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0.13691111111111112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0.192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172.8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16.5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8.75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11.85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11.27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2.44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67.50999999999999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3.63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13.67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8.22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55.52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123.03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49.77000000000001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0.0750111111111111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0.06168888888888889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0.1367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1500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0.087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130.5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18.61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14.45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11.01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1.99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55.06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3.72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13.59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8.21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55.519999999999996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110.58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19.92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0.036706666666666665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0.03701333333333333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0.07372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44</v>
      </c>
      <c r="C2" s="64"/>
      <c r="D2" s="64"/>
      <c r="E2" s="64"/>
      <c r="F2" s="64"/>
      <c r="G2" s="64"/>
    </row>
    <row r="3" spans="1:7" ht="12.75">
      <c r="A3" t="s">
        <v>90</v>
      </c>
      <c r="B3" s="12">
        <v>5.77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253.88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10.7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6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58.09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9.4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11.91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9.66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6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4.57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126.33000000000001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3.37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11.98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6.67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52.02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178.35000000000002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75.52999999999997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2.871136363636364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1.1822727272727274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4.053409090909091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40</v>
      </c>
      <c r="C2" s="64"/>
      <c r="D2" s="64"/>
      <c r="E2" s="64"/>
      <c r="F2" s="64"/>
      <c r="G2" s="64"/>
    </row>
    <row r="3" spans="1:7" ht="12.75">
      <c r="A3" t="s">
        <v>30</v>
      </c>
      <c r="B3" s="12">
        <v>2.74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109.60000000000001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5.4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51.13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6.4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16.47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11.35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3.46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95.71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3.9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14.21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8.54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56.65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152.35999999999999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-42.75999999999998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2.39275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1.41625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3.8089999999999997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67</v>
      </c>
      <c r="C1" s="22" t="s">
        <v>69</v>
      </c>
      <c r="D1" s="43" t="s">
        <v>130</v>
      </c>
      <c r="E1" s="23" t="s">
        <v>77</v>
      </c>
      <c r="F1" s="22" t="s">
        <v>81</v>
      </c>
      <c r="G1" s="22" t="s">
        <v>82</v>
      </c>
      <c r="H1" s="22" t="s">
        <v>72</v>
      </c>
    </row>
    <row r="2" spans="1:8" ht="12.75">
      <c r="A2" s="16" t="s">
        <v>66</v>
      </c>
      <c r="B2" s="16" t="s">
        <v>68</v>
      </c>
      <c r="C2" s="16" t="s">
        <v>70</v>
      </c>
      <c r="D2" s="52" t="s">
        <v>131</v>
      </c>
      <c r="E2" s="17" t="s">
        <v>78</v>
      </c>
      <c r="F2" s="16" t="s">
        <v>78</v>
      </c>
      <c r="G2" s="16" t="s">
        <v>78</v>
      </c>
      <c r="H2" s="16" t="s">
        <v>71</v>
      </c>
    </row>
    <row r="3" spans="1:8" ht="12.75">
      <c r="A3" s="4" t="s">
        <v>52</v>
      </c>
      <c r="B3" s="51">
        <f>HRSW!B4</f>
        <v>185.70000000000002</v>
      </c>
      <c r="C3" s="51">
        <f>HRSW!B18</f>
        <v>101.96</v>
      </c>
      <c r="D3" s="15">
        <f>B3-C3</f>
        <v>83.74000000000002</v>
      </c>
      <c r="E3" s="24">
        <v>1000</v>
      </c>
      <c r="F3" s="25">
        <f aca="true" t="shared" si="0" ref="F3:F19">B3*E3</f>
        <v>185700.00000000003</v>
      </c>
      <c r="G3" s="25">
        <f aca="true" t="shared" si="1" ref="G3:G19">E3*C3</f>
        <v>101960</v>
      </c>
      <c r="H3" s="25">
        <f>F3-G3</f>
        <v>83740.00000000003</v>
      </c>
    </row>
    <row r="4" spans="1:8" ht="12.75">
      <c r="A4" s="4" t="s">
        <v>53</v>
      </c>
      <c r="B4" s="51">
        <f>Durum!B4</f>
        <v>209.38</v>
      </c>
      <c r="C4" s="51">
        <f>Durum!B18</f>
        <v>113.14000000000001</v>
      </c>
      <c r="D4" s="15">
        <f aca="true" t="shared" si="2" ref="D4:D19">B4-C4</f>
        <v>96.23999999999998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9">F4-G4</f>
        <v>0</v>
      </c>
    </row>
    <row r="5" spans="1:8" ht="12.75">
      <c r="A5" s="4" t="s">
        <v>54</v>
      </c>
      <c r="B5" s="51">
        <f>Barley!B4</f>
        <v>253.76</v>
      </c>
      <c r="C5" s="51">
        <f>Barley!B18</f>
        <v>99.53</v>
      </c>
      <c r="D5" s="15">
        <f t="shared" si="2"/>
        <v>154.23</v>
      </c>
      <c r="E5" s="24">
        <v>200</v>
      </c>
      <c r="F5" s="25">
        <f t="shared" si="0"/>
        <v>50752</v>
      </c>
      <c r="G5" s="25">
        <f t="shared" si="1"/>
        <v>19906</v>
      </c>
      <c r="H5" s="25">
        <f t="shared" si="3"/>
        <v>30846</v>
      </c>
    </row>
    <row r="6" spans="1:8" ht="12.75">
      <c r="A6" s="4" t="s">
        <v>26</v>
      </c>
      <c r="B6" s="51">
        <f>Corn!B4</f>
        <v>247.26</v>
      </c>
      <c r="C6" s="51">
        <f>Corn!B18</f>
        <v>184.71000000000004</v>
      </c>
      <c r="D6" s="15">
        <f t="shared" si="2"/>
        <v>62.549999999999955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1">
        <f>Soyb!B4</f>
        <v>201.12</v>
      </c>
      <c r="C7" s="51">
        <f>Soyb!B18</f>
        <v>94.02000000000001</v>
      </c>
      <c r="D7" s="15">
        <f t="shared" si="2"/>
        <v>107.1</v>
      </c>
      <c r="E7" s="24">
        <v>200</v>
      </c>
      <c r="F7" s="25">
        <f t="shared" si="0"/>
        <v>40224</v>
      </c>
      <c r="G7" s="25">
        <f t="shared" si="1"/>
        <v>18804.000000000004</v>
      </c>
      <c r="H7" s="25">
        <f t="shared" si="3"/>
        <v>21419.999999999996</v>
      </c>
    </row>
    <row r="8" spans="1:8" ht="12.75">
      <c r="A8" s="4" t="s">
        <v>87</v>
      </c>
      <c r="B8" s="51">
        <f>Drybean!B4</f>
        <v>315.9</v>
      </c>
      <c r="C8" s="51">
        <f>Drybean!B18</f>
        <v>134.5</v>
      </c>
      <c r="D8" s="15">
        <f t="shared" si="2"/>
        <v>181.39999999999998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55</v>
      </c>
      <c r="B9" s="51">
        <f>Oil_SF!B4</f>
        <v>256</v>
      </c>
      <c r="C9" s="51">
        <f>Oil_SF!B18</f>
        <v>129.67000000000002</v>
      </c>
      <c r="D9" s="15">
        <f t="shared" si="2"/>
        <v>126.32999999999998</v>
      </c>
      <c r="E9" s="24">
        <v>600</v>
      </c>
      <c r="F9" s="25">
        <f t="shared" si="0"/>
        <v>153600</v>
      </c>
      <c r="G9" s="25">
        <f t="shared" si="1"/>
        <v>77802.00000000001</v>
      </c>
      <c r="H9" s="25">
        <f t="shared" si="3"/>
        <v>75797.99999999999</v>
      </c>
    </row>
    <row r="10" spans="1:8" ht="12.75">
      <c r="A10" s="4" t="s">
        <v>56</v>
      </c>
      <c r="B10" s="51">
        <f>Conf_SF!B4</f>
        <v>318.42</v>
      </c>
      <c r="C10" s="51">
        <f>Conf_SF!B18</f>
        <v>149.76999999999998</v>
      </c>
      <c r="D10" s="15">
        <f t="shared" si="2"/>
        <v>168.65000000000003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57</v>
      </c>
      <c r="B11" s="51">
        <f>Canola!B4</f>
        <v>260.69</v>
      </c>
      <c r="C11" s="51">
        <f>Canola!B18</f>
        <v>135.33999999999997</v>
      </c>
      <c r="D11" s="15">
        <f t="shared" si="2"/>
        <v>125.35000000000002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58</v>
      </c>
      <c r="B12" s="51">
        <f>Flax!B4</f>
        <v>179.86</v>
      </c>
      <c r="C12" s="51">
        <f>Flax!B18</f>
        <v>80.32</v>
      </c>
      <c r="D12" s="15">
        <f t="shared" si="2"/>
        <v>99.54000000000002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61</v>
      </c>
      <c r="B13" s="51">
        <f>Peas!B4</f>
        <v>185.39999999999998</v>
      </c>
      <c r="C13" s="51">
        <f>Peas!B18</f>
        <v>99.39</v>
      </c>
      <c r="D13" s="15">
        <f t="shared" si="2"/>
        <v>86.00999999999998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62</v>
      </c>
      <c r="B14" s="51">
        <f>Oats!B4</f>
        <v>123.75</v>
      </c>
      <c r="C14" s="51">
        <f>Oats!B18</f>
        <v>84.05</v>
      </c>
      <c r="D14" s="15">
        <f t="shared" si="2"/>
        <v>39.7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59</v>
      </c>
      <c r="B15" s="51">
        <f>Mustard!B4</f>
        <v>236.70000000000002</v>
      </c>
      <c r="C15" s="51">
        <f>Mustard!B18</f>
        <v>70.52</v>
      </c>
      <c r="D15" s="15">
        <f t="shared" si="2"/>
        <v>166.18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1">
        <f>Buckwht!B4</f>
        <v>172.8</v>
      </c>
      <c r="C16" s="51">
        <f>Buckwht!B18</f>
        <v>67.50999999999999</v>
      </c>
      <c r="D16" s="15">
        <f t="shared" si="2"/>
        <v>105.29000000000002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63</v>
      </c>
      <c r="B17" s="51">
        <f>Millet!B4</f>
        <v>130.5</v>
      </c>
      <c r="C17" s="51">
        <f>Millet!B18</f>
        <v>55.06</v>
      </c>
      <c r="D17" s="15">
        <f t="shared" si="2"/>
        <v>75.44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64</v>
      </c>
      <c r="B18" s="51">
        <f>'Wint.Wht'!B4</f>
        <v>253.88</v>
      </c>
      <c r="C18" s="51">
        <f>'Wint.Wht'!B18</f>
        <v>126.33000000000001</v>
      </c>
      <c r="D18" s="15">
        <f t="shared" si="2"/>
        <v>127.54999999999998</v>
      </c>
      <c r="E18" s="24">
        <v>200</v>
      </c>
      <c r="F18" s="25">
        <f t="shared" si="0"/>
        <v>50776</v>
      </c>
      <c r="G18" s="25">
        <f t="shared" si="1"/>
        <v>25266.000000000004</v>
      </c>
      <c r="H18" s="25">
        <f t="shared" si="3"/>
        <v>25509.999999999996</v>
      </c>
    </row>
    <row r="19" spans="1:8" ht="12.75">
      <c r="A19" s="4" t="s">
        <v>65</v>
      </c>
      <c r="B19" s="51">
        <f>Rye!B4</f>
        <v>109.60000000000001</v>
      </c>
      <c r="C19" s="51">
        <f>Rye!B18</f>
        <v>95.71</v>
      </c>
      <c r="D19" s="53">
        <f t="shared" si="2"/>
        <v>13.890000000000015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14" t="s">
        <v>83</v>
      </c>
      <c r="B20" s="14"/>
      <c r="C20" s="14"/>
      <c r="D20" s="14"/>
      <c r="E20" s="26">
        <f>SUM(E3:E19)</f>
        <v>2200</v>
      </c>
      <c r="F20" s="26">
        <f>SUM(F3:F19)</f>
        <v>481052</v>
      </c>
      <c r="G20" s="26">
        <f>SUM(G3:G19)</f>
        <v>243738</v>
      </c>
      <c r="H20" s="26">
        <f>SUM(H3:H19)</f>
        <v>237314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1" t="s">
        <v>51</v>
      </c>
      <c r="D22" s="61"/>
      <c r="E22" s="61"/>
      <c r="F22" s="3"/>
      <c r="G22" s="3"/>
      <c r="H22" s="3"/>
    </row>
    <row r="23" spans="1:8" ht="12.75">
      <c r="A23" s="19" t="s">
        <v>79</v>
      </c>
      <c r="B23" s="19"/>
      <c r="C23" s="19"/>
      <c r="D23" s="20"/>
      <c r="E23" s="19" t="s">
        <v>80</v>
      </c>
      <c r="F23" s="19"/>
      <c r="G23" s="19"/>
      <c r="H23" s="3"/>
    </row>
    <row r="24" spans="1:7" ht="12.75">
      <c r="A24" t="s">
        <v>88</v>
      </c>
      <c r="C24" s="27">
        <f>F20</f>
        <v>481052</v>
      </c>
      <c r="E24" t="s">
        <v>74</v>
      </c>
      <c r="G24" s="15">
        <f>G20</f>
        <v>243738</v>
      </c>
    </row>
    <row r="25" spans="1:8" ht="12.75">
      <c r="A25" t="s">
        <v>84</v>
      </c>
      <c r="C25" s="28">
        <v>14300</v>
      </c>
      <c r="D25" s="1" t="s">
        <v>76</v>
      </c>
      <c r="E25" t="s">
        <v>133</v>
      </c>
      <c r="G25" s="54">
        <v>33000</v>
      </c>
      <c r="H25" s="1" t="s">
        <v>76</v>
      </c>
    </row>
    <row r="26" spans="1:8" ht="12.75">
      <c r="A26" t="s">
        <v>86</v>
      </c>
      <c r="C26" s="29">
        <v>0</v>
      </c>
      <c r="D26" s="1" t="s">
        <v>76</v>
      </c>
      <c r="E26" t="s">
        <v>73</v>
      </c>
      <c r="G26" s="54">
        <v>66000</v>
      </c>
      <c r="H26" s="1" t="s">
        <v>76</v>
      </c>
    </row>
    <row r="27" spans="1:8" ht="12.75">
      <c r="A27" t="s">
        <v>72</v>
      </c>
      <c r="C27" s="27">
        <f>SUM(C24:C26)</f>
        <v>495352</v>
      </c>
      <c r="E27" t="s">
        <v>134</v>
      </c>
      <c r="G27" s="54">
        <v>0</v>
      </c>
      <c r="H27" s="1" t="s">
        <v>76</v>
      </c>
    </row>
    <row r="28" spans="5:8" ht="12.75">
      <c r="E28" t="s">
        <v>75</v>
      </c>
      <c r="G28" s="54">
        <v>0</v>
      </c>
      <c r="H28" s="1" t="s">
        <v>76</v>
      </c>
    </row>
    <row r="29" spans="5:8" ht="12.75">
      <c r="E29" t="s">
        <v>85</v>
      </c>
      <c r="G29" s="55">
        <v>8000</v>
      </c>
      <c r="H29" s="1" t="s">
        <v>76</v>
      </c>
    </row>
    <row r="30" spans="5:7" ht="13.5" thickBot="1">
      <c r="E30" t="s">
        <v>72</v>
      </c>
      <c r="G30" s="56">
        <f>SUM(G24:G29)</f>
        <v>350738</v>
      </c>
    </row>
    <row r="31" spans="1:8" ht="13.5" thickBot="1">
      <c r="A31" s="3" t="s">
        <v>132</v>
      </c>
      <c r="B31" s="3"/>
      <c r="C31" s="3"/>
      <c r="D31" s="3"/>
      <c r="E31" s="3"/>
      <c r="F31" s="3"/>
      <c r="G31" s="57">
        <f>C27-G30</f>
        <v>144614</v>
      </c>
      <c r="H31" s="3"/>
    </row>
    <row r="32" spans="3:7" ht="12.75">
      <c r="C32" s="62" t="s">
        <v>91</v>
      </c>
      <c r="D32" s="62"/>
      <c r="E32" s="62"/>
      <c r="F32" s="62"/>
      <c r="G32" s="6"/>
    </row>
    <row r="33" spans="3:6" ht="12.75">
      <c r="C33" s="63" t="s">
        <v>135</v>
      </c>
      <c r="D33" s="63"/>
      <c r="E33" s="63"/>
      <c r="F33" s="63"/>
    </row>
    <row r="36" ht="12.75">
      <c r="A36" t="s">
        <v>136</v>
      </c>
    </row>
    <row r="37" spans="1:12" ht="12.75">
      <c r="A37" s="32" t="s">
        <v>92</v>
      </c>
      <c r="B37" s="33" t="s">
        <v>93</v>
      </c>
      <c r="C37" s="33" t="s">
        <v>94</v>
      </c>
      <c r="D37" s="33" t="s">
        <v>95</v>
      </c>
      <c r="E37" s="33" t="s">
        <v>96</v>
      </c>
      <c r="F37" s="33" t="s">
        <v>97</v>
      </c>
      <c r="G37" s="33" t="s">
        <v>98</v>
      </c>
      <c r="H37" s="33" t="s">
        <v>99</v>
      </c>
      <c r="I37" s="33" t="s">
        <v>100</v>
      </c>
      <c r="J37" s="33" t="s">
        <v>101</v>
      </c>
      <c r="K37" s="33" t="s">
        <v>102</v>
      </c>
      <c r="L37" s="34" t="s">
        <v>103</v>
      </c>
    </row>
    <row r="38" spans="1:12" ht="12.75">
      <c r="A38" s="4" t="s">
        <v>52</v>
      </c>
      <c r="B38" s="35">
        <f>$E3*HRSW!$B7</f>
        <v>16880</v>
      </c>
      <c r="C38" s="35">
        <f>$E3*HRSW!$B8</f>
        <v>11700</v>
      </c>
      <c r="D38" s="35">
        <f>$E3*HRSW!$B9</f>
        <v>1500</v>
      </c>
      <c r="E38" s="35">
        <f>$E3*HRSW!$B10</f>
        <v>0</v>
      </c>
      <c r="F38" s="35">
        <f>$E3*HRSW!$B11</f>
        <v>33750</v>
      </c>
      <c r="G38" s="35">
        <f>$E3*HRSW!$B12</f>
        <v>9400</v>
      </c>
      <c r="H38" s="35">
        <f>$E3*HRSW!$B13</f>
        <v>13240</v>
      </c>
      <c r="I38" s="35">
        <f>$E3*HRSW!$B14</f>
        <v>10300</v>
      </c>
      <c r="J38" s="35">
        <f>$E3*HRSW!$B15</f>
        <v>0</v>
      </c>
      <c r="K38" s="35">
        <f>$E3*HRSW!$B16</f>
        <v>1500</v>
      </c>
      <c r="L38" s="36">
        <f>$E3*HRSW!$B17</f>
        <v>3690</v>
      </c>
    </row>
    <row r="39" spans="1:12" ht="12.75">
      <c r="A39" s="4" t="s">
        <v>53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54</v>
      </c>
      <c r="B40" s="25">
        <f>$E5*Barley!$B7</f>
        <v>2550</v>
      </c>
      <c r="C40" s="25">
        <f>$E5*Barley!$B8</f>
        <v>2340</v>
      </c>
      <c r="D40" s="25">
        <f>$E5*Barley!$B9</f>
        <v>250</v>
      </c>
      <c r="E40" s="25">
        <f>$E5*Barley!$B10</f>
        <v>0</v>
      </c>
      <c r="F40" s="25">
        <f>$E5*Barley!$B11</f>
        <v>7459.999999999999</v>
      </c>
      <c r="G40" s="25">
        <f>$E5*Barley!$B12</f>
        <v>940</v>
      </c>
      <c r="H40" s="25">
        <f>$E5*Barley!$B13</f>
        <v>3078</v>
      </c>
      <c r="I40" s="25">
        <f>$E5*Barley!$B14</f>
        <v>2268</v>
      </c>
      <c r="J40" s="25">
        <f>$E5*Barley!$B15</f>
        <v>0</v>
      </c>
      <c r="K40" s="25">
        <f>$E5*Barley!$B16</f>
        <v>300</v>
      </c>
      <c r="L40" s="37">
        <f>$E5*Barley!$B17</f>
        <v>720</v>
      </c>
    </row>
    <row r="41" spans="1:12" ht="12.75">
      <c r="A41" s="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" t="s">
        <v>25</v>
      </c>
      <c r="B42" s="25">
        <f>$E7*Soyb!$B7</f>
        <v>7100</v>
      </c>
      <c r="C42" s="25">
        <f>$E7*Soyb!$B8</f>
        <v>1700</v>
      </c>
      <c r="D42" s="25">
        <f>$E7*Soyb!$B9</f>
        <v>0</v>
      </c>
      <c r="E42" s="25">
        <f>$E7*Soyb!$B10</f>
        <v>0</v>
      </c>
      <c r="F42" s="25">
        <f>$E7*Soyb!$B11</f>
        <v>724</v>
      </c>
      <c r="G42" s="25">
        <f>$E7*Soyb!$B12</f>
        <v>2720</v>
      </c>
      <c r="H42" s="25">
        <f>$E7*Soyb!$B13</f>
        <v>2666</v>
      </c>
      <c r="I42" s="25">
        <f>$E7*Soyb!$B14</f>
        <v>2114</v>
      </c>
      <c r="J42" s="25">
        <f>$E7*Soyb!$B15</f>
        <v>0</v>
      </c>
      <c r="K42" s="25">
        <f>$E7*Soyb!$B16</f>
        <v>1100</v>
      </c>
      <c r="L42" s="37">
        <f>$E7*Soyb!$B17</f>
        <v>680</v>
      </c>
    </row>
    <row r="43" spans="1:12" ht="12.75">
      <c r="A43" s="4" t="s">
        <v>87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" t="s">
        <v>55</v>
      </c>
      <c r="B44" s="25">
        <f>$E9*Oil_SF!$B7</f>
        <v>9504</v>
      </c>
      <c r="C44" s="25">
        <f>$E9*Oil_SF!$B8</f>
        <v>12000</v>
      </c>
      <c r="D44" s="25">
        <f>$E9*Oil_SF!$B9</f>
        <v>0</v>
      </c>
      <c r="E44" s="25">
        <f>$E9*Oil_SF!$B10</f>
        <v>7200</v>
      </c>
      <c r="F44" s="25">
        <f>$E9*Oil_SF!$B11</f>
        <v>15876</v>
      </c>
      <c r="G44" s="25">
        <f>$E9*Oil_SF!$B12</f>
        <v>8640</v>
      </c>
      <c r="H44" s="25">
        <f>$E9*Oil_SF!$B13</f>
        <v>9222</v>
      </c>
      <c r="I44" s="25">
        <f>$E9*Oil_SF!$B14</f>
        <v>6660</v>
      </c>
      <c r="J44" s="25">
        <f>$E9*Oil_SF!$B15</f>
        <v>1536</v>
      </c>
      <c r="K44" s="25">
        <f>$E9*Oil_SF!$B16</f>
        <v>4350</v>
      </c>
      <c r="L44" s="37">
        <f>$E9*Oil_SF!$B17</f>
        <v>2814.0000000000005</v>
      </c>
    </row>
    <row r="45" spans="1:12" ht="12.75">
      <c r="A45" s="4" t="s">
        <v>56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" t="s">
        <v>57</v>
      </c>
      <c r="B46" s="25">
        <f>$E11*Canola!$B7</f>
        <v>0</v>
      </c>
      <c r="C46" s="25">
        <f>$E11*Canola!$B8</f>
        <v>0</v>
      </c>
      <c r="D46" s="25">
        <f>$E11*Canola!$B9</f>
        <v>0</v>
      </c>
      <c r="E46" s="25">
        <f>$E11*Canola!$B10</f>
        <v>0</v>
      </c>
      <c r="F46" s="25">
        <f>$E11*Canola!$B11</f>
        <v>0</v>
      </c>
      <c r="G46" s="25">
        <f>$E11*Canola!$B12</f>
        <v>0</v>
      </c>
      <c r="H46" s="25">
        <f>$E11*Canola!$B13</f>
        <v>0</v>
      </c>
      <c r="I46" s="25">
        <f>$E11*Canola!$B14</f>
        <v>0</v>
      </c>
      <c r="J46" s="25">
        <f>$E11*Canola!$B15</f>
        <v>0</v>
      </c>
      <c r="K46" s="25">
        <f>$E11*Canola!$B16</f>
        <v>0</v>
      </c>
      <c r="L46" s="37">
        <f>$E11*Canola!$B17</f>
        <v>0</v>
      </c>
    </row>
    <row r="47" spans="1:12" ht="12.75">
      <c r="A47" s="4" t="s">
        <v>58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61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62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59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60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63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64</v>
      </c>
      <c r="B53" s="38">
        <f>$E18*'Wint.Wht'!$B7</f>
        <v>2000</v>
      </c>
      <c r="C53" s="38">
        <f>$E18*'Wint.Wht'!$B8</f>
        <v>2140</v>
      </c>
      <c r="D53" s="38">
        <f>$E18*'Wint.Wht'!$B9</f>
        <v>1200</v>
      </c>
      <c r="E53" s="38">
        <f>$E18*'Wint.Wht'!$B10</f>
        <v>0</v>
      </c>
      <c r="F53" s="38">
        <f>$E18*'Wint.Wht'!$B11</f>
        <v>11618</v>
      </c>
      <c r="G53" s="38">
        <f>$E18*'Wint.Wht'!$B12</f>
        <v>1880</v>
      </c>
      <c r="H53" s="38">
        <f>$E18*'Wint.Wht'!$B13</f>
        <v>2382</v>
      </c>
      <c r="I53" s="38">
        <f>$E18*'Wint.Wht'!$B14</f>
        <v>1932</v>
      </c>
      <c r="J53" s="38">
        <f>$E18*'Wint.Wht'!$B15</f>
        <v>0</v>
      </c>
      <c r="K53" s="38">
        <f>$E18*'Wint.Wht'!$B16</f>
        <v>1200</v>
      </c>
      <c r="L53" s="39">
        <f>$E18*'Wint.Wht'!$B17</f>
        <v>914</v>
      </c>
    </row>
    <row r="54" spans="1:12" ht="12.75">
      <c r="A54" s="4" t="s">
        <v>65</v>
      </c>
      <c r="B54" s="38">
        <f>$E19*Rye!$B7</f>
        <v>0</v>
      </c>
      <c r="C54" s="38">
        <f>$E19*Rye!$B8</f>
        <v>0</v>
      </c>
      <c r="D54" s="38">
        <f>$E19*Rye!$B9</f>
        <v>0</v>
      </c>
      <c r="E54" s="38">
        <f>$E19*Rye!$B10</f>
        <v>0</v>
      </c>
      <c r="F54" s="38">
        <f>$E19*Rye!$B11</f>
        <v>0</v>
      </c>
      <c r="G54" s="38">
        <f>$E19*Rye!$B12</f>
        <v>0</v>
      </c>
      <c r="H54" s="38">
        <f>$E19*Rye!$B13</f>
        <v>0</v>
      </c>
      <c r="I54" s="38">
        <f>$E19*Rye!$B14</f>
        <v>0</v>
      </c>
      <c r="J54" s="38">
        <f>$E19*Rye!$B15</f>
        <v>0</v>
      </c>
      <c r="K54" s="38">
        <f>$E19*Rye!$B16</f>
        <v>0</v>
      </c>
      <c r="L54" s="39">
        <f>$E19*Rye!$B17</f>
        <v>0</v>
      </c>
    </row>
    <row r="55" spans="1:12" ht="12.75">
      <c r="A55" s="40" t="s">
        <v>83</v>
      </c>
      <c r="B55" s="26">
        <f aca="true" t="shared" si="4" ref="B55:L55">SUM(B38:B54)</f>
        <v>38034</v>
      </c>
      <c r="C55" s="26">
        <f t="shared" si="4"/>
        <v>29880</v>
      </c>
      <c r="D55" s="26">
        <f t="shared" si="4"/>
        <v>2950</v>
      </c>
      <c r="E55" s="26">
        <f t="shared" si="4"/>
        <v>7200</v>
      </c>
      <c r="F55" s="26">
        <f t="shared" si="4"/>
        <v>69428</v>
      </c>
      <c r="G55" s="26">
        <f t="shared" si="4"/>
        <v>23580</v>
      </c>
      <c r="H55" s="26">
        <f t="shared" si="4"/>
        <v>30588</v>
      </c>
      <c r="I55" s="26">
        <f t="shared" si="4"/>
        <v>23274</v>
      </c>
      <c r="J55" s="26">
        <f t="shared" si="4"/>
        <v>1536</v>
      </c>
      <c r="K55" s="26">
        <f t="shared" si="4"/>
        <v>8450</v>
      </c>
      <c r="L55" s="41">
        <f t="shared" si="4"/>
        <v>8818</v>
      </c>
    </row>
    <row r="56" spans="1:12" ht="12.75">
      <c r="A56" s="40" t="s">
        <v>104</v>
      </c>
      <c r="B56" s="26"/>
      <c r="C56" s="41"/>
      <c r="D56" s="42">
        <f>SUM(B55:L55)</f>
        <v>243738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2:F32"/>
    <mergeCell ref="C33:F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30</v>
      </c>
      <c r="C2" s="64"/>
      <c r="D2" s="64"/>
      <c r="E2" s="64"/>
      <c r="F2" s="64"/>
      <c r="G2" s="64"/>
    </row>
    <row r="3" spans="1:7" ht="12.75">
      <c r="A3" t="s">
        <v>89</v>
      </c>
      <c r="B3" s="12">
        <v>6.19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185.70000000000002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16.88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33.75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9.4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13.24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10.3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3.69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101.96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3.44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53.239999999999995</v>
      </c>
      <c r="C25" s="64"/>
      <c r="D25" s="64"/>
      <c r="E25" s="64"/>
      <c r="F25" s="64"/>
      <c r="G25" s="64"/>
    </row>
    <row r="26" spans="2:7" ht="12.75" customHeight="1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155.2</v>
      </c>
      <c r="C27" s="64"/>
      <c r="D27" s="64"/>
      <c r="E27" s="64"/>
      <c r="F27" s="64"/>
      <c r="G27" s="64"/>
    </row>
    <row r="28" spans="2:7" ht="12.75" customHeight="1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30.50000000000003</v>
      </c>
      <c r="C29" s="64"/>
      <c r="D29" s="64"/>
      <c r="E29" s="64"/>
      <c r="F29" s="64"/>
      <c r="G29" s="64"/>
    </row>
    <row r="30" spans="2:7" ht="12.75" customHeight="1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3.3986666666666663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1.7746666666666664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5.173333333333333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29</v>
      </c>
      <c r="C2" s="64"/>
      <c r="D2" s="64"/>
      <c r="E2" s="64"/>
      <c r="F2" s="64"/>
      <c r="G2" s="64"/>
    </row>
    <row r="3" spans="1:7" ht="12.75">
      <c r="A3" t="s">
        <v>89</v>
      </c>
      <c r="B3" s="12">
        <v>7.22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209.38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29.25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32.01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9.6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10.29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4.09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113.14000000000001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3.43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12.47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7.29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53.19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166.33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43.04999999999998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3.901379310344828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1.8341379310344827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5.735517241379311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52</v>
      </c>
      <c r="C2" s="64"/>
      <c r="D2" s="64"/>
      <c r="E2" s="64"/>
      <c r="F2" s="64"/>
      <c r="G2" s="64"/>
    </row>
    <row r="3" spans="1:7" ht="12.75">
      <c r="A3" t="s">
        <v>89</v>
      </c>
      <c r="B3" s="12">
        <v>4.88</v>
      </c>
      <c r="C3" s="64" t="s">
        <v>137</v>
      </c>
      <c r="D3" s="64"/>
      <c r="E3" s="64"/>
      <c r="F3" s="64"/>
      <c r="G3" s="64"/>
    </row>
    <row r="4" spans="1:7" ht="12.75">
      <c r="A4" t="s">
        <v>28</v>
      </c>
      <c r="B4" s="2">
        <f>B2*B3</f>
        <v>253.76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12.75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1.25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37.3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4.7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15.39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11.34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3.6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99.53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14.26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8.55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56.81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156.34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97.41999999999999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1.9140384615384616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1.0925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3.0065384615384616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78</v>
      </c>
      <c r="C2" s="64"/>
      <c r="D2" s="64"/>
      <c r="E2" s="64"/>
      <c r="F2" s="64"/>
      <c r="G2" s="64"/>
    </row>
    <row r="3" spans="1:7" ht="12.75">
      <c r="A3" t="s">
        <v>89</v>
      </c>
      <c r="B3" s="12">
        <v>3.17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247.26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39.93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4.6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49.9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29.5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19.52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13.58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11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6.68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184.71000000000004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5.1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20.09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11.6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66.78999999999999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251.50000000000003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-4.2400000000000375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2.3680769230769236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0.8562820512820511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3.224358974358975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24</v>
      </c>
      <c r="C2" s="64"/>
      <c r="D2" s="64"/>
      <c r="E2" s="64"/>
      <c r="F2" s="64"/>
      <c r="G2" s="64"/>
    </row>
    <row r="3" spans="1:7" ht="12.75">
      <c r="A3" t="s">
        <v>89</v>
      </c>
      <c r="B3" s="12">
        <v>8.38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201.12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35.5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3.62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13.6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13.33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10.57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5.5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3.4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94.02000000000001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3.45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13.03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7.49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53.97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147.99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53.129999999999995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3.9175000000000004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2.24875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6.166250000000001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1300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0.243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315.9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33.5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24.8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20.3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19.3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17.56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12.68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4.86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134.5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4.35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16.61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10.57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61.53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196.03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119.86999999999998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0.10346153846153847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0.04733076923076923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0.1507923076923077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1280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0.2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256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15.84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12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26.46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14.4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15.37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2.56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7.25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4.69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129.67000000000002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4.09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15.09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9.18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30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58.36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188.03000000000003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67.96999999999997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0.10130468750000002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0.04559375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0.14689843750000003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2006-12-22T20:34:15Z</cp:lastPrinted>
  <dcterms:created xsi:type="dcterms:W3CDTF">2005-01-10T15:34:54Z</dcterms:created>
  <dcterms:modified xsi:type="dcterms:W3CDTF">2007-12-18T17:54:48Z</dcterms:modified>
  <cp:category/>
  <cp:version/>
  <cp:contentType/>
  <cp:contentStatus/>
</cp:coreProperties>
</file>