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8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Lentil" sheetId="15" r:id="rId15"/>
    <sheet name="Mustard" sheetId="16" r:id="rId16"/>
    <sheet name="Buckwht" sheetId="17" r:id="rId17"/>
    <sheet name="Millet" sheetId="18" r:id="rId18"/>
    <sheet name="Wint.Wht" sheetId="19" r:id="rId19"/>
    <sheet name="Rye" sheetId="20" r:id="rId20"/>
  </sheets>
  <definedNames>
    <definedName name="_xlnm.Print_Area" localSheetId="1">'Cashflow'!$A$1:$L$60</definedName>
    <definedName name="_xlnm.Print_Area" localSheetId="0">'Intro'!$A$1:$J$31</definedName>
  </definedNames>
  <calcPr fullCalcOnLoad="1"/>
</workbook>
</file>

<file path=xl/sharedStrings.xml><?xml version="1.0" encoding="utf-8"?>
<sst xmlns="http://schemas.openxmlformats.org/spreadsheetml/2006/main" count="716" uniqueCount="163">
  <si>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</si>
  <si>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</si>
  <si>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</si>
  <si>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</si>
  <si>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</si>
  <si>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</si>
  <si>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</si>
  <si>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</si>
  <si>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</si>
  <si>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</si>
  <si>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</si>
  <si>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</si>
  <si>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</si>
  <si>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</si>
  <si>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</si>
  <si>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</si>
  <si>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</si>
  <si>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</si>
  <si>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</si>
  <si>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</si>
  <si>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</si>
  <si>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</si>
  <si>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</si>
  <si>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</si>
  <si>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</si>
  <si>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</si>
  <si>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</si>
  <si>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</si>
  <si>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</si>
  <si>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</si>
  <si>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 xml:space="preserve">  Market Price: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</si>
  <si>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</si>
  <si>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</si>
  <si>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</si>
  <si>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</si>
  <si>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</si>
  <si>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</si>
  <si>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</si>
  <si>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</si>
  <si>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</si>
  <si>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</si>
  <si>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</si>
  <si>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</si>
  <si>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</si>
  <si>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</si>
  <si>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</si>
  <si>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LENTILS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</si>
  <si>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</si>
  <si>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</si>
  <si>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</si>
  <si>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</si>
  <si>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</si>
  <si>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</si>
  <si>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</si>
  <si>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</si>
  <si>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</si>
  <si>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</si>
  <si>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</si>
  <si>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</si>
  <si>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</si>
  <si>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</si>
  <si>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</si>
  <si>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</si>
  <si>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</si>
  <si>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Lentils</t>
  </si>
  <si>
    <t>Millet</t>
  </si>
  <si>
    <t>Wint.Wht</t>
  </si>
  <si>
    <t>Rye</t>
  </si>
  <si>
    <t>CROP</t>
  </si>
  <si>
    <t>Mkt &amp; LDP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</si>
  <si>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</si>
  <si>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</si>
  <si>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</si>
  <si>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</si>
  <si>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</si>
  <si>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</si>
  <si>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</si>
  <si>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</si>
  <si>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</si>
  <si>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</si>
  <si>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</si>
  <si>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</si>
  <si>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</si>
  <si>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</si>
  <si>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</si>
  <si>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</si>
  <si>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Decoupled Gov't Pmts</t>
  </si>
  <si>
    <t>Other Cash Outflow</t>
  </si>
  <si>
    <t>Other Cash Inflow</t>
  </si>
  <si>
    <t>Drybeans</t>
  </si>
  <si>
    <t>Market &amp; LDP Rev.</t>
  </si>
  <si>
    <t xml:space="preserve">  Market Price + LDP:</t>
  </si>
  <si>
    <t xml:space="preserve">  Market Price LDP: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</si>
  <si>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</si>
  <si>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</si>
  <si>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</si>
  <si>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</si>
  <si>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</si>
  <si>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</si>
  <si>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</si>
  <si>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</si>
  <si>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</si>
  <si>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</si>
  <si>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</si>
  <si>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</si>
  <si>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</si>
  <si>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</si>
  <si>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</si>
  <si>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</si>
  <si>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</si>
  <si>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</si>
  <si>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</si>
  <si>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>decoupled (direct and counter-cyclical) government payments because those payments are tied to historic farm</t>
  </si>
  <si>
    <t>program base acres and payment yields, not to current crop selection or production.  Refer to the paper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</si>
  <si>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</si>
  <si>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</si>
  <si>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</si>
  <si>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the whole farm cashflow.  This worksheet consists of three tables.  The first table lists the market and LDP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</si>
  <si>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</si>
  <si>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</si>
  <si>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</si>
  <si>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</si>
  <si>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</si>
  <si>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</si>
  <si>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</si>
  <si>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</si>
  <si>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</si>
  <si>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</si>
  <si>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</si>
  <si>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</si>
  <si>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</si>
  <si>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</si>
  <si>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Cash available for family living, SE &amp; income taxes and investment</t>
  </si>
  <si>
    <t>Machinery P &amp; I Pmts</t>
  </si>
  <si>
    <t>Land P &amp; I Pmts</t>
  </si>
  <si>
    <t>Summary of Direct Costs</t>
  </si>
  <si>
    <t>Milling quality price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</si>
  <si>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</si>
  <si>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</si>
  <si>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</si>
  <si>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</si>
  <si>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</si>
  <si>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</si>
  <si>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  (Cashflow is not </t>
    </r>
  </si>
  <si>
    <t>Date:</t>
  </si>
  <si>
    <t>See direct cost summary below.</t>
  </si>
  <si>
    <t>Seed treatment and early season foliar fungicide</t>
  </si>
  <si>
    <t>Includes dessicant prior to straight cutting</t>
  </si>
  <si>
    <t>Fungicide for rust would cost $4 plus application</t>
  </si>
  <si>
    <t>Spraying for head feeding insects</t>
  </si>
  <si>
    <t>Two sprayings for head feeding insects</t>
  </si>
  <si>
    <t>Fungicide for white mold would cost about $18</t>
  </si>
  <si>
    <t>Food quality price</t>
  </si>
  <si>
    <t>Includes pre-harvest dessicant</t>
  </si>
  <si>
    <t>Fungicide treatment for ascochyta would be about $16</t>
  </si>
  <si>
    <t>Insecticide seed treatment for flea beetles</t>
  </si>
  <si>
    <t>Name:</t>
  </si>
  <si>
    <t>Wheat midge &amp; cereal grain aphid insect. would be $6</t>
  </si>
  <si>
    <t>Only available by written agreement in some counties.</t>
  </si>
  <si>
    <t>Includes seed treatment for wireworn &amp; flea beetle</t>
  </si>
  <si>
    <t>North Dakota 2011 Projected Crop Budgets - North Central</t>
  </si>
  <si>
    <t>Malt price, feed quality occurs 35%, price est. is $3.58</t>
  </si>
  <si>
    <t>Soybean aphid &amp; spider mite insect would be about $7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</si>
</sst>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  <numFmt numFmtId="170" formatCode="_(* #,##0_);_(* \(#,##0\);_(* &quot;-&quot;??_);_(@_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0" fontId="5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Font="1" applyAlignment="1">
      <alignment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21" xfId="0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50" fillId="0" borderId="0" xfId="0" applyFont="1" applyBorder="1" applyAlignment="1" quotePrefix="1">
      <alignment/>
    </xf>
    <xf numFmtId="0" fontId="50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0" fillId="33" borderId="17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Alignment="1">
      <alignment/>
    </xf>
    <xf numFmtId="0" fontId="50" fillId="0" borderId="19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locked="0"/>
    </xf>
    <xf numFmtId="0" fontId="50" fillId="0" borderId="10" xfId="0" applyFont="1" applyBorder="1" applyAlignment="1" applyProtection="1">
      <alignment/>
      <protection locked="0"/>
    </xf>
    <xf numFmtId="0" fontId="51" fillId="0" borderId="10" xfId="0" applyFont="1" applyBorder="1" applyAlignment="1" applyProtection="1">
      <alignment horizontal="center"/>
      <protection locked="0"/>
    </xf>
    <xf numFmtId="0" fontId="50" fillId="0" borderId="0" xfId="0" applyFont="1" applyAlignment="1" applyProtection="1">
      <alignment/>
      <protection locked="0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9.7109375" style="0" customWidth="1"/>
  </cols>
  <sheetData>
    <row r="1" spans="1:10" ht="15.75">
      <c r="A1" s="71" t="s">
        <v>160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2.75">
      <c r="A2" s="72" t="s">
        <v>106</v>
      </c>
      <c r="B2" s="72"/>
      <c r="C2" s="72"/>
      <c r="D2" s="72"/>
      <c r="E2" s="72"/>
      <c r="F2" s="72"/>
      <c r="G2" s="72"/>
      <c r="H2" s="72"/>
      <c r="I2" s="72"/>
      <c r="J2" s="72"/>
    </row>
    <row r="3" spans="1:8" ht="12.75">
      <c r="A3" s="40"/>
      <c r="B3" s="41"/>
      <c r="C3" s="42"/>
      <c r="D3" s="42"/>
      <c r="E3" s="42"/>
      <c r="F3" s="41"/>
      <c r="G3" s="41"/>
      <c r="H3" s="41"/>
    </row>
    <row r="4" spans="1:8" ht="12.75">
      <c r="A4" s="70" t="s">
        <v>107</v>
      </c>
      <c r="B4" s="43"/>
      <c r="C4" s="43"/>
      <c r="D4" s="43"/>
      <c r="E4" s="43"/>
      <c r="F4" s="43"/>
      <c r="G4" s="43"/>
      <c r="H4" s="43"/>
    </row>
    <row r="5" spans="1:8" ht="12.75">
      <c r="A5" s="18" t="s">
        <v>108</v>
      </c>
      <c r="B5" s="43"/>
      <c r="C5" s="43"/>
      <c r="D5" s="43"/>
      <c r="E5" s="43"/>
      <c r="F5" s="43"/>
      <c r="G5" s="43"/>
      <c r="H5" s="43"/>
    </row>
    <row r="6" spans="1:8" ht="12.75">
      <c r="A6" s="18" t="s">
        <v>109</v>
      </c>
      <c r="B6" s="43"/>
      <c r="C6" s="43"/>
      <c r="D6" s="43"/>
      <c r="E6" s="43"/>
      <c r="F6" s="43"/>
      <c r="G6" s="43"/>
      <c r="H6" s="43"/>
    </row>
    <row r="7" spans="1:8" ht="12.75">
      <c r="A7" s="18" t="s">
        <v>110</v>
      </c>
      <c r="B7" s="43"/>
      <c r="C7" s="43"/>
      <c r="D7" s="43"/>
      <c r="E7" s="43"/>
      <c r="F7" s="43"/>
      <c r="G7" s="43"/>
      <c r="H7" s="43"/>
    </row>
    <row r="8" spans="1:8" ht="12.75">
      <c r="A8" s="18" t="s">
        <v>111</v>
      </c>
      <c r="B8" s="43"/>
      <c r="C8" s="43"/>
      <c r="D8" s="43"/>
      <c r="E8" s="43"/>
      <c r="F8" s="43"/>
      <c r="G8" s="43"/>
      <c r="H8" s="43"/>
    </row>
    <row r="9" spans="1:8" ht="12.75">
      <c r="A9" s="18" t="s">
        <v>112</v>
      </c>
      <c r="B9" s="43"/>
      <c r="C9" s="43"/>
      <c r="D9" s="43"/>
      <c r="E9" s="43"/>
      <c r="F9" s="43"/>
      <c r="G9" s="43"/>
      <c r="H9" s="43"/>
    </row>
    <row r="10" spans="1:8" ht="12.75">
      <c r="A10" s="18" t="s">
        <v>113</v>
      </c>
      <c r="B10" s="43"/>
      <c r="C10" s="43"/>
      <c r="D10" s="43"/>
      <c r="E10" s="43"/>
      <c r="F10" s="43"/>
      <c r="G10" s="43"/>
      <c r="H10" s="43"/>
    </row>
    <row r="11" spans="1:8" ht="12.75">
      <c r="A11" s="18" t="s">
        <v>114</v>
      </c>
      <c r="B11" s="43"/>
      <c r="C11" s="43"/>
      <c r="D11" s="43"/>
      <c r="E11" s="43"/>
      <c r="F11" s="43"/>
      <c r="G11" s="43"/>
      <c r="H11" s="43"/>
    </row>
    <row r="12" spans="1:8" ht="12.75">
      <c r="A12" s="18"/>
      <c r="B12" s="43"/>
      <c r="C12" s="43"/>
      <c r="D12" s="43"/>
      <c r="E12" s="43"/>
      <c r="F12" s="43"/>
      <c r="G12" s="43"/>
      <c r="H12" s="43"/>
    </row>
    <row r="13" spans="1:8" ht="12.75">
      <c r="A13" s="70" t="s">
        <v>115</v>
      </c>
      <c r="B13" s="44"/>
      <c r="C13" s="44"/>
      <c r="D13" s="43"/>
      <c r="E13" s="43"/>
      <c r="F13" s="43"/>
      <c r="G13" s="43"/>
      <c r="H13" s="43"/>
    </row>
    <row r="14" spans="1:8" ht="12.75">
      <c r="A14" s="18" t="s">
        <v>116</v>
      </c>
      <c r="B14" s="43"/>
      <c r="C14" s="43"/>
      <c r="D14" s="43"/>
      <c r="E14" s="43"/>
      <c r="F14" s="43"/>
      <c r="G14" s="43"/>
      <c r="H14" s="43"/>
    </row>
    <row r="15" spans="1:8" ht="12.75">
      <c r="A15" s="18" t="s">
        <v>117</v>
      </c>
      <c r="B15" s="43"/>
      <c r="C15" s="43"/>
      <c r="D15" s="43"/>
      <c r="E15" s="43"/>
      <c r="F15" s="43"/>
      <c r="G15" s="43"/>
      <c r="H15" s="43"/>
    </row>
    <row r="16" spans="1:8" ht="12.75">
      <c r="A16" s="18" t="s">
        <v>118</v>
      </c>
      <c r="B16" s="43"/>
      <c r="C16" s="43"/>
      <c r="D16" s="43"/>
      <c r="E16" s="43"/>
      <c r="F16" s="43"/>
      <c r="G16" s="43"/>
      <c r="H16" s="43"/>
    </row>
    <row r="17" spans="1:8" ht="12.75">
      <c r="A17" s="18" t="s">
        <v>119</v>
      </c>
      <c r="B17" s="43"/>
      <c r="C17" s="43"/>
      <c r="D17" s="43"/>
      <c r="E17" s="43"/>
      <c r="F17" s="43"/>
      <c r="G17" s="43"/>
      <c r="H17" s="43"/>
    </row>
    <row r="18" spans="1:8" ht="12.75">
      <c r="A18" s="50" t="s">
        <v>143</v>
      </c>
      <c r="B18" s="43"/>
      <c r="C18" s="43"/>
      <c r="D18" s="43"/>
      <c r="E18" s="43"/>
      <c r="F18" s="43"/>
      <c r="G18" s="43"/>
      <c r="H18" s="43"/>
    </row>
    <row r="19" spans="1:8" ht="12.75">
      <c r="A19" s="18" t="s">
        <v>120</v>
      </c>
      <c r="B19" s="43"/>
      <c r="C19" s="43"/>
      <c r="E19" s="43"/>
      <c r="F19" s="43"/>
      <c r="G19" s="43"/>
      <c r="H19" s="43"/>
    </row>
    <row r="20" spans="1:8" ht="12.75">
      <c r="A20" s="18" t="s">
        <v>121</v>
      </c>
      <c r="B20" s="43"/>
      <c r="C20" s="43"/>
      <c r="D20" s="43"/>
      <c r="E20" s="43"/>
      <c r="F20" s="43"/>
      <c r="G20" s="43"/>
      <c r="H20" s="43"/>
    </row>
    <row r="21" spans="1:8" ht="12.75">
      <c r="A21" s="18" t="s">
        <v>122</v>
      </c>
      <c r="B21" s="43"/>
      <c r="C21" s="43"/>
      <c r="D21" s="43"/>
      <c r="E21" s="43"/>
      <c r="F21" s="43"/>
      <c r="G21" s="43"/>
      <c r="H21" s="43"/>
    </row>
    <row r="22" spans="1:8" ht="12.75">
      <c r="A22" s="18" t="s">
        <v>123</v>
      </c>
      <c r="B22" s="43"/>
      <c r="C22" s="43"/>
      <c r="D22" s="43"/>
      <c r="E22" s="43"/>
      <c r="F22" s="43"/>
      <c r="G22" s="43"/>
      <c r="H22" s="43"/>
    </row>
    <row r="23" spans="2:8" ht="12.75">
      <c r="B23" s="43"/>
      <c r="C23" s="43"/>
      <c r="D23" s="43"/>
      <c r="E23" s="43"/>
      <c r="F23" s="43"/>
      <c r="G23" s="43"/>
      <c r="H23" s="43"/>
    </row>
    <row r="24" spans="1:8" ht="12.75">
      <c r="A24" s="70" t="s">
        <v>124</v>
      </c>
      <c r="B24" s="43"/>
      <c r="C24" s="43"/>
      <c r="D24" s="43"/>
      <c r="E24" s="43"/>
      <c r="F24" s="43"/>
      <c r="G24" s="43"/>
      <c r="H24" s="43"/>
    </row>
    <row r="25" spans="1:8" ht="12.75">
      <c r="A25" s="18" t="s">
        <v>125</v>
      </c>
      <c r="B25" s="43"/>
      <c r="C25" s="43"/>
      <c r="D25" s="43"/>
      <c r="E25" s="43"/>
      <c r="F25" s="43"/>
      <c r="G25" s="43"/>
      <c r="H25" s="43"/>
    </row>
    <row r="26" spans="1:8" ht="12.75" customHeight="1">
      <c r="A26" s="18" t="s">
        <v>126</v>
      </c>
      <c r="B26" s="43"/>
      <c r="C26" s="43"/>
      <c r="D26" s="43"/>
      <c r="E26" s="43"/>
      <c r="F26" s="43"/>
      <c r="G26" s="43"/>
      <c r="H26" s="43"/>
    </row>
    <row r="27" spans="1:8" ht="12.75">
      <c r="A27" s="18" t="s">
        <v>127</v>
      </c>
      <c r="B27" s="43"/>
      <c r="C27" s="43"/>
      <c r="D27" s="43"/>
      <c r="E27" s="43"/>
      <c r="F27" s="43"/>
      <c r="G27" s="43"/>
      <c r="H27" s="43"/>
    </row>
    <row r="28" spans="1:8" ht="13.5">
      <c r="A28" s="18" t="s">
        <v>128</v>
      </c>
      <c r="B28" s="43"/>
      <c r="C28" s="43"/>
      <c r="D28" s="43"/>
      <c r="E28" s="43"/>
      <c r="F28" s="43"/>
      <c r="G28" s="43"/>
      <c r="H28" s="43"/>
    </row>
    <row r="29" spans="1:8" ht="12.75">
      <c r="A29" s="41"/>
      <c r="B29" s="41"/>
      <c r="C29" s="41"/>
      <c r="D29" s="41"/>
      <c r="E29" s="41"/>
      <c r="F29" s="41"/>
      <c r="G29" s="41"/>
      <c r="H29" s="41"/>
    </row>
    <row r="30" spans="1:8" ht="12.75">
      <c r="A30" s="41" t="s">
        <v>129</v>
      </c>
      <c r="B30" s="41"/>
      <c r="C30" s="41"/>
      <c r="D30" s="41"/>
      <c r="E30" s="41"/>
      <c r="F30" s="41"/>
      <c r="G30" s="41"/>
      <c r="H30" s="41"/>
    </row>
    <row r="31" spans="1:8" ht="12.75">
      <c r="A31" s="41"/>
      <c r="B31" s="41"/>
      <c r="C31" s="41"/>
      <c r="D31" s="41"/>
      <c r="E31" s="41"/>
      <c r="F31" s="41"/>
      <c r="G31" s="41"/>
      <c r="H31" s="41"/>
    </row>
    <row r="32" spans="1:8" ht="12.75">
      <c r="A32" s="49" t="s">
        <v>137</v>
      </c>
      <c r="B32" s="41" t="s">
        <v>138</v>
      </c>
      <c r="C32" s="41"/>
      <c r="D32" s="45"/>
      <c r="E32" s="41" t="s">
        <v>139</v>
      </c>
      <c r="F32" s="41"/>
      <c r="G32" s="41"/>
      <c r="H32" s="41"/>
    </row>
    <row r="33" spans="1:11" ht="12.75">
      <c r="A33" s="41" t="s">
        <v>140</v>
      </c>
      <c r="B33" s="73" t="s">
        <v>141</v>
      </c>
      <c r="C33" s="74"/>
      <c r="D33" s="74"/>
      <c r="E33" s="74"/>
      <c r="F33" s="74"/>
      <c r="G33" s="74"/>
      <c r="H33" s="41" t="s">
        <v>142</v>
      </c>
      <c r="I33" s="41"/>
      <c r="J33" s="41"/>
      <c r="K33" s="41"/>
    </row>
    <row r="34" spans="1:11" ht="12.7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</row>
    <row r="35" spans="1:11" ht="12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</row>
    <row r="36" spans="1:11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</row>
  </sheetData>
  <sheetProtection sheet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41</v>
      </c>
      <c r="B1" s="24" t="s">
        <v>0</v>
      </c>
      <c r="C1" s="88" t="s">
        <v>31</v>
      </c>
      <c r="D1" s="88"/>
      <c r="E1" s="88"/>
      <c r="F1" s="88"/>
      <c r="G1" s="88"/>
    </row>
    <row r="2" spans="1:7" ht="12.75">
      <c r="A2" t="s">
        <v>29</v>
      </c>
      <c r="B2" s="9">
        <v>1370</v>
      </c>
      <c r="C2" s="85"/>
      <c r="D2" s="85"/>
      <c r="E2" s="85"/>
      <c r="F2" s="85"/>
      <c r="G2" s="85"/>
    </row>
    <row r="3" spans="1:7" ht="12.75">
      <c r="A3" t="s">
        <v>91</v>
      </c>
      <c r="B3" s="10">
        <v>0.283</v>
      </c>
      <c r="C3" s="85"/>
      <c r="D3" s="85"/>
      <c r="E3" s="85"/>
      <c r="F3" s="85"/>
      <c r="G3" s="85"/>
    </row>
    <row r="4" spans="1:7" ht="12.75">
      <c r="A4" t="s">
        <v>28</v>
      </c>
      <c r="B4">
        <f>B2*B3</f>
        <v>387.71</v>
      </c>
      <c r="C4" s="85"/>
      <c r="D4" s="85"/>
      <c r="E4" s="85"/>
      <c r="F4" s="85"/>
      <c r="G4" s="85"/>
    </row>
    <row r="5" spans="3:7" ht="12.75">
      <c r="C5" s="85"/>
      <c r="D5" s="85"/>
      <c r="E5" s="85"/>
      <c r="F5" s="85"/>
      <c r="G5" s="85"/>
    </row>
    <row r="6" spans="1:7" ht="12.75">
      <c r="A6" t="s">
        <v>1</v>
      </c>
      <c r="C6" s="85"/>
      <c r="D6" s="85"/>
      <c r="E6" s="85"/>
      <c r="F6" s="85"/>
      <c r="G6" s="85"/>
    </row>
    <row r="7" spans="1:7" ht="12.75">
      <c r="A7" s="1" t="s">
        <v>8</v>
      </c>
      <c r="B7" s="11">
        <v>39.6</v>
      </c>
      <c r="C7" s="87" t="s">
        <v>159</v>
      </c>
      <c r="D7" s="85"/>
      <c r="E7" s="85"/>
      <c r="F7" s="85"/>
      <c r="G7" s="85"/>
    </row>
    <row r="8" spans="1:7" ht="12.75">
      <c r="A8" s="1" t="s">
        <v>9</v>
      </c>
      <c r="B8" s="11">
        <v>27.5</v>
      </c>
      <c r="C8" s="85"/>
      <c r="D8" s="85"/>
      <c r="E8" s="85"/>
      <c r="F8" s="85"/>
      <c r="G8" s="85"/>
    </row>
    <row r="9" spans="1:7" ht="12.75">
      <c r="A9" s="1" t="s">
        <v>24</v>
      </c>
      <c r="B9" s="11">
        <v>0</v>
      </c>
      <c r="C9" s="85" t="s">
        <v>148</v>
      </c>
      <c r="D9" s="85"/>
      <c r="E9" s="85"/>
      <c r="F9" s="85"/>
      <c r="G9" s="85"/>
    </row>
    <row r="10" spans="1:7" ht="12.75">
      <c r="A10" s="1" t="s">
        <v>10</v>
      </c>
      <c r="B10" s="11">
        <v>12</v>
      </c>
      <c r="C10" s="85" t="s">
        <v>150</v>
      </c>
      <c r="D10" s="85"/>
      <c r="E10" s="85"/>
      <c r="F10" s="85"/>
      <c r="G10" s="85"/>
    </row>
    <row r="11" spans="1:7" ht="12.75">
      <c r="A11" s="1" t="s">
        <v>12</v>
      </c>
      <c r="B11" s="11">
        <v>38.65</v>
      </c>
      <c r="C11" s="85"/>
      <c r="D11" s="85"/>
      <c r="E11" s="85"/>
      <c r="F11" s="85"/>
      <c r="G11" s="85"/>
    </row>
    <row r="12" spans="1:7" ht="12.75">
      <c r="A12" s="1" t="s">
        <v>11</v>
      </c>
      <c r="B12" s="11">
        <v>18.5</v>
      </c>
      <c r="C12" s="85"/>
      <c r="D12" s="85"/>
      <c r="E12" s="85"/>
      <c r="F12" s="85"/>
      <c r="G12" s="85"/>
    </row>
    <row r="13" spans="1:7" ht="12.75">
      <c r="A13" s="1" t="s">
        <v>13</v>
      </c>
      <c r="B13" s="11">
        <v>16.16</v>
      </c>
      <c r="C13" s="85"/>
      <c r="D13" s="85"/>
      <c r="E13" s="85"/>
      <c r="F13" s="85"/>
      <c r="G13" s="85"/>
    </row>
    <row r="14" spans="1:7" ht="12.75">
      <c r="A14" s="1" t="s">
        <v>14</v>
      </c>
      <c r="B14" s="11">
        <v>13.9</v>
      </c>
      <c r="C14" s="85"/>
      <c r="D14" s="85"/>
      <c r="E14" s="85"/>
      <c r="F14" s="85"/>
      <c r="G14" s="85"/>
    </row>
    <row r="15" spans="1:7" ht="12.75">
      <c r="A15" s="1" t="s">
        <v>15</v>
      </c>
      <c r="B15" s="11">
        <v>2.74</v>
      </c>
      <c r="C15" s="85"/>
      <c r="D15" s="85"/>
      <c r="E15" s="85"/>
      <c r="F15" s="85"/>
      <c r="G15" s="85"/>
    </row>
    <row r="16" spans="1:7" ht="12.75">
      <c r="A16" s="1" t="s">
        <v>16</v>
      </c>
      <c r="B16" s="11">
        <v>15.5</v>
      </c>
      <c r="C16" s="85"/>
      <c r="D16" s="85"/>
      <c r="E16" s="85"/>
      <c r="F16" s="85"/>
      <c r="G16" s="85"/>
    </row>
    <row r="17" spans="1:7" ht="12.75">
      <c r="A17" s="1" t="s">
        <v>17</v>
      </c>
      <c r="B17" s="12">
        <v>4.61</v>
      </c>
      <c r="C17" s="85"/>
      <c r="D17" s="85"/>
      <c r="E17" s="85"/>
      <c r="F17" s="85"/>
      <c r="G17" s="85"/>
    </row>
    <row r="18" spans="1:7" ht="12.75">
      <c r="A18" t="s">
        <v>2</v>
      </c>
      <c r="B18" s="2">
        <f>SUM(B7:B17)</f>
        <v>189.16000000000003</v>
      </c>
      <c r="C18" s="85"/>
      <c r="D18" s="85"/>
      <c r="E18" s="85"/>
      <c r="F18" s="85"/>
      <c r="G18" s="85"/>
    </row>
    <row r="19" spans="2:7" ht="12.75">
      <c r="B19" s="2"/>
      <c r="C19" s="85"/>
      <c r="D19" s="85"/>
      <c r="E19" s="85"/>
      <c r="F19" s="85"/>
      <c r="G19" s="85"/>
    </row>
    <row r="20" spans="1:7" ht="12.75">
      <c r="A20" t="s">
        <v>3</v>
      </c>
      <c r="B20" s="2"/>
      <c r="C20" s="85"/>
      <c r="D20" s="85"/>
      <c r="E20" s="85"/>
      <c r="F20" s="85"/>
      <c r="G20" s="85"/>
    </row>
    <row r="21" spans="1:7" ht="12.75">
      <c r="A21" s="1" t="s">
        <v>18</v>
      </c>
      <c r="B21" s="7">
        <v>6.6</v>
      </c>
      <c r="C21" s="85"/>
      <c r="D21" s="85"/>
      <c r="E21" s="85"/>
      <c r="F21" s="85"/>
      <c r="G21" s="85"/>
    </row>
    <row r="22" spans="1:7" ht="12.75">
      <c r="A22" s="1" t="s">
        <v>19</v>
      </c>
      <c r="B22" s="7">
        <v>17.79</v>
      </c>
      <c r="C22" s="85"/>
      <c r="D22" s="85"/>
      <c r="E22" s="85"/>
      <c r="F22" s="85"/>
      <c r="G22" s="85"/>
    </row>
    <row r="23" spans="1:7" ht="12.75">
      <c r="A23" s="1" t="s">
        <v>20</v>
      </c>
      <c r="B23" s="7">
        <v>10.7</v>
      </c>
      <c r="C23" s="85"/>
      <c r="D23" s="85"/>
      <c r="E23" s="85"/>
      <c r="F23" s="85"/>
      <c r="G23" s="85"/>
    </row>
    <row r="24" spans="1:7" ht="12.75">
      <c r="A24" s="1" t="s">
        <v>21</v>
      </c>
      <c r="B24" s="8">
        <v>40.8</v>
      </c>
      <c r="C24" s="85"/>
      <c r="D24" s="85"/>
      <c r="E24" s="85"/>
      <c r="F24" s="85"/>
      <c r="G24" s="85"/>
    </row>
    <row r="25" spans="1:7" ht="12.75">
      <c r="A25" t="s">
        <v>4</v>
      </c>
      <c r="B25" s="2">
        <f>SUM(B21:B24)</f>
        <v>75.89</v>
      </c>
      <c r="C25" s="85"/>
      <c r="D25" s="85"/>
      <c r="E25" s="85"/>
      <c r="F25" s="85"/>
      <c r="G25" s="85"/>
    </row>
    <row r="26" spans="2:7" ht="12.75">
      <c r="B26" s="2"/>
      <c r="C26" s="85"/>
      <c r="D26" s="85"/>
      <c r="E26" s="85"/>
      <c r="F26" s="85"/>
      <c r="G26" s="85"/>
    </row>
    <row r="27" spans="1:7" ht="12.75">
      <c r="A27" t="s">
        <v>5</v>
      </c>
      <c r="B27" s="2">
        <f>B18+B25</f>
        <v>265.05</v>
      </c>
      <c r="C27" s="85"/>
      <c r="D27" s="85"/>
      <c r="E27" s="85"/>
      <c r="F27" s="85"/>
      <c r="G27" s="85"/>
    </row>
    <row r="28" spans="2:7" ht="12.75">
      <c r="B28" s="2"/>
      <c r="C28" s="85"/>
      <c r="D28" s="85"/>
      <c r="E28" s="85"/>
      <c r="F28" s="85"/>
      <c r="G28" s="85"/>
    </row>
    <row r="29" spans="1:7" ht="12.75">
      <c r="A29" t="s">
        <v>33</v>
      </c>
      <c r="B29" s="2">
        <f>B4-B27</f>
        <v>122.65999999999997</v>
      </c>
      <c r="C29" s="85"/>
      <c r="D29" s="85"/>
      <c r="E29" s="85"/>
      <c r="F29" s="85"/>
      <c r="G29" s="85"/>
    </row>
    <row r="30" spans="2:7" ht="12.75">
      <c r="B30" s="2"/>
      <c r="C30" s="85"/>
      <c r="D30" s="85"/>
      <c r="E30" s="85"/>
      <c r="F30" s="85"/>
      <c r="G30" s="85"/>
    </row>
    <row r="31" spans="1:7" ht="12.75">
      <c r="A31" t="s">
        <v>6</v>
      </c>
      <c r="B31" s="25" t="s">
        <v>39</v>
      </c>
      <c r="C31" s="85"/>
      <c r="D31" s="85"/>
      <c r="E31" s="85"/>
      <c r="F31" s="85"/>
      <c r="G31" s="85"/>
    </row>
    <row r="32" spans="1:7" ht="12.75">
      <c r="A32" s="1" t="s">
        <v>22</v>
      </c>
      <c r="B32" s="13">
        <f>B18/B2</f>
        <v>0.13807299270072995</v>
      </c>
      <c r="C32" s="85"/>
      <c r="D32" s="85"/>
      <c r="E32" s="85"/>
      <c r="F32" s="85"/>
      <c r="G32" s="85"/>
    </row>
    <row r="33" spans="1:7" ht="12.75">
      <c r="A33" t="s">
        <v>23</v>
      </c>
      <c r="B33" s="13">
        <f>B25/B2</f>
        <v>0.05539416058394161</v>
      </c>
      <c r="C33" s="85"/>
      <c r="D33" s="85"/>
      <c r="E33" s="85"/>
      <c r="F33" s="85"/>
      <c r="G33" s="85"/>
    </row>
    <row r="34" spans="1:7" ht="12.75">
      <c r="A34" t="s">
        <v>27</v>
      </c>
      <c r="B34" s="13">
        <f>B27/B2</f>
        <v>0.19346715328467154</v>
      </c>
      <c r="C34" s="85"/>
      <c r="D34" s="85"/>
      <c r="E34" s="85"/>
      <c r="F34" s="85"/>
      <c r="G34" s="85"/>
    </row>
  </sheetData>
  <sheetProtection sheet="1" objects="1" scenarios="1" selectLockedCells="1"/>
  <mergeCells count="34"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23:G23"/>
    <mergeCell ref="C24:G24"/>
    <mergeCell ref="C13:G13"/>
    <mergeCell ref="C14:G14"/>
    <mergeCell ref="C15:G15"/>
    <mergeCell ref="C16:G16"/>
    <mergeCell ref="C17:G17"/>
    <mergeCell ref="C18:G18"/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19:G19"/>
    <mergeCell ref="C20:G20"/>
    <mergeCell ref="C21:G21"/>
    <mergeCell ref="C22:G2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42</v>
      </c>
      <c r="B1" s="24" t="s">
        <v>0</v>
      </c>
      <c r="C1" s="88" t="s">
        <v>31</v>
      </c>
      <c r="D1" s="88"/>
      <c r="E1" s="88"/>
      <c r="F1" s="88"/>
      <c r="G1" s="88"/>
    </row>
    <row r="2" spans="1:7" ht="12.75">
      <c r="A2" t="s">
        <v>29</v>
      </c>
      <c r="B2" s="9">
        <v>1440</v>
      </c>
      <c r="C2" s="85"/>
      <c r="D2" s="85"/>
      <c r="E2" s="85"/>
      <c r="F2" s="85"/>
      <c r="G2" s="85"/>
    </row>
    <row r="3" spans="1:7" ht="12.75">
      <c r="A3" t="s">
        <v>91</v>
      </c>
      <c r="B3" s="10">
        <v>0.225</v>
      </c>
      <c r="C3" s="85"/>
      <c r="D3" s="85"/>
      <c r="E3" s="85"/>
      <c r="F3" s="85"/>
      <c r="G3" s="85"/>
    </row>
    <row r="4" spans="1:7" ht="12.75">
      <c r="A4" t="s">
        <v>28</v>
      </c>
      <c r="B4">
        <f>B2*B3</f>
        <v>324</v>
      </c>
      <c r="C4" s="85"/>
      <c r="D4" s="85"/>
      <c r="E4" s="85"/>
      <c r="F4" s="85"/>
      <c r="G4" s="85"/>
    </row>
    <row r="5" spans="3:7" ht="12.75">
      <c r="C5" s="85"/>
      <c r="D5" s="85"/>
      <c r="E5" s="85"/>
      <c r="F5" s="85"/>
      <c r="G5" s="85"/>
    </row>
    <row r="6" spans="1:7" ht="12.75">
      <c r="A6" t="s">
        <v>1</v>
      </c>
      <c r="C6" s="85"/>
      <c r="D6" s="85"/>
      <c r="E6" s="85"/>
      <c r="F6" s="85"/>
      <c r="G6" s="85"/>
    </row>
    <row r="7" spans="1:7" ht="12.75">
      <c r="A7" s="1" t="s">
        <v>8</v>
      </c>
      <c r="B7" s="11">
        <v>42.5</v>
      </c>
      <c r="C7" s="85"/>
      <c r="D7" s="85"/>
      <c r="E7" s="85"/>
      <c r="F7" s="85"/>
      <c r="G7" s="85"/>
    </row>
    <row r="8" spans="1:7" ht="12.75">
      <c r="A8" s="1" t="s">
        <v>9</v>
      </c>
      <c r="B8" s="11">
        <v>16</v>
      </c>
      <c r="C8" s="85"/>
      <c r="D8" s="85"/>
      <c r="E8" s="85"/>
      <c r="F8" s="85"/>
      <c r="G8" s="85"/>
    </row>
    <row r="9" spans="1:7" ht="12.75">
      <c r="A9" s="1" t="s">
        <v>24</v>
      </c>
      <c r="B9" s="11">
        <v>0</v>
      </c>
      <c r="C9" s="85" t="s">
        <v>151</v>
      </c>
      <c r="D9" s="85"/>
      <c r="E9" s="85"/>
      <c r="F9" s="85"/>
      <c r="G9" s="85"/>
    </row>
    <row r="10" spans="1:7" ht="12.75">
      <c r="A10" s="1" t="s">
        <v>10</v>
      </c>
      <c r="B10" s="11">
        <v>0</v>
      </c>
      <c r="C10" s="85"/>
      <c r="D10" s="85"/>
      <c r="E10" s="85"/>
      <c r="F10" s="85"/>
      <c r="G10" s="85"/>
    </row>
    <row r="11" spans="1:7" ht="12.75">
      <c r="A11" s="1" t="s">
        <v>12</v>
      </c>
      <c r="B11" s="11">
        <v>68.34</v>
      </c>
      <c r="C11" s="85"/>
      <c r="D11" s="85"/>
      <c r="E11" s="85"/>
      <c r="F11" s="85"/>
      <c r="G11" s="85"/>
    </row>
    <row r="12" spans="1:7" ht="12.75">
      <c r="A12" s="1" t="s">
        <v>11</v>
      </c>
      <c r="B12" s="11">
        <v>12.4</v>
      </c>
      <c r="C12" s="85"/>
      <c r="D12" s="85"/>
      <c r="E12" s="85"/>
      <c r="F12" s="85"/>
      <c r="G12" s="85"/>
    </row>
    <row r="13" spans="1:7" ht="12.75">
      <c r="A13" s="1" t="s">
        <v>13</v>
      </c>
      <c r="B13" s="11">
        <v>14.73</v>
      </c>
      <c r="C13" s="85"/>
      <c r="D13" s="85"/>
      <c r="E13" s="85"/>
      <c r="F13" s="85"/>
      <c r="G13" s="85"/>
    </row>
    <row r="14" spans="1:7" ht="12.75">
      <c r="A14" s="1" t="s">
        <v>14</v>
      </c>
      <c r="B14" s="11">
        <v>14.98</v>
      </c>
      <c r="C14" s="85"/>
      <c r="D14" s="85"/>
      <c r="E14" s="85"/>
      <c r="F14" s="85"/>
      <c r="G14" s="85"/>
    </row>
    <row r="15" spans="1:7" ht="12.75">
      <c r="A15" s="1" t="s">
        <v>15</v>
      </c>
      <c r="B15" s="11">
        <v>0</v>
      </c>
      <c r="C15" s="85"/>
      <c r="D15" s="85"/>
      <c r="E15" s="85"/>
      <c r="F15" s="85"/>
      <c r="G15" s="85"/>
    </row>
    <row r="16" spans="1:7" ht="12.75">
      <c r="A16" s="1" t="s">
        <v>16</v>
      </c>
      <c r="B16" s="11">
        <v>1.5</v>
      </c>
      <c r="C16" s="85"/>
      <c r="D16" s="85"/>
      <c r="E16" s="85"/>
      <c r="F16" s="85"/>
      <c r="G16" s="85"/>
    </row>
    <row r="17" spans="1:7" ht="12.75">
      <c r="A17" s="1" t="s">
        <v>17</v>
      </c>
      <c r="B17" s="12">
        <v>4.26</v>
      </c>
      <c r="C17" s="85"/>
      <c r="D17" s="85"/>
      <c r="E17" s="85"/>
      <c r="F17" s="85"/>
      <c r="G17" s="85"/>
    </row>
    <row r="18" spans="1:7" ht="12.75">
      <c r="A18" t="s">
        <v>2</v>
      </c>
      <c r="B18" s="2">
        <f>SUM(B7:B17)</f>
        <v>174.70999999999998</v>
      </c>
      <c r="C18" s="85"/>
      <c r="D18" s="85"/>
      <c r="E18" s="85"/>
      <c r="F18" s="85"/>
      <c r="G18" s="85"/>
    </row>
    <row r="19" spans="2:7" ht="12.75">
      <c r="B19" s="2"/>
      <c r="C19" s="85"/>
      <c r="D19" s="85"/>
      <c r="E19" s="85"/>
      <c r="F19" s="85"/>
      <c r="G19" s="85"/>
    </row>
    <row r="20" spans="1:7" ht="12.75">
      <c r="A20" t="s">
        <v>3</v>
      </c>
      <c r="B20" s="2"/>
      <c r="C20" s="85"/>
      <c r="D20" s="85"/>
      <c r="E20" s="85"/>
      <c r="F20" s="85"/>
      <c r="G20" s="85"/>
    </row>
    <row r="21" spans="1:7" ht="12.75">
      <c r="A21" s="1" t="s">
        <v>18</v>
      </c>
      <c r="B21" s="7">
        <v>6.27</v>
      </c>
      <c r="C21" s="85"/>
      <c r="D21" s="85"/>
      <c r="E21" s="85"/>
      <c r="F21" s="85"/>
      <c r="G21" s="85"/>
    </row>
    <row r="22" spans="1:7" ht="12.75">
      <c r="A22" s="1" t="s">
        <v>19</v>
      </c>
      <c r="B22" s="7">
        <v>17.08</v>
      </c>
      <c r="C22" s="85"/>
      <c r="D22" s="85"/>
      <c r="E22" s="85"/>
      <c r="F22" s="85"/>
      <c r="G22" s="85"/>
    </row>
    <row r="23" spans="1:7" ht="12.75">
      <c r="A23" s="1" t="s">
        <v>20</v>
      </c>
      <c r="B23" s="7">
        <v>10.07</v>
      </c>
      <c r="C23" s="85"/>
      <c r="D23" s="85"/>
      <c r="E23" s="85"/>
      <c r="F23" s="85"/>
      <c r="G23" s="85"/>
    </row>
    <row r="24" spans="1:7" ht="12.75">
      <c r="A24" s="1" t="s">
        <v>21</v>
      </c>
      <c r="B24" s="8">
        <v>40.8</v>
      </c>
      <c r="C24" s="85"/>
      <c r="D24" s="85"/>
      <c r="E24" s="85"/>
      <c r="F24" s="85"/>
      <c r="G24" s="85"/>
    </row>
    <row r="25" spans="1:7" ht="12.75">
      <c r="A25" t="s">
        <v>4</v>
      </c>
      <c r="B25" s="2">
        <f>SUM(B21:B24)</f>
        <v>74.22</v>
      </c>
      <c r="C25" s="85"/>
      <c r="D25" s="85"/>
      <c r="E25" s="85"/>
      <c r="F25" s="85"/>
      <c r="G25" s="85"/>
    </row>
    <row r="26" spans="2:7" ht="12.75">
      <c r="B26" s="2"/>
      <c r="C26" s="85"/>
      <c r="D26" s="85"/>
      <c r="E26" s="85"/>
      <c r="F26" s="85"/>
      <c r="G26" s="85"/>
    </row>
    <row r="27" spans="1:7" ht="12.75">
      <c r="A27" t="s">
        <v>5</v>
      </c>
      <c r="B27" s="2">
        <f>B18+B25</f>
        <v>248.92999999999998</v>
      </c>
      <c r="C27" s="85"/>
      <c r="D27" s="85"/>
      <c r="E27" s="85"/>
      <c r="F27" s="85"/>
      <c r="G27" s="85"/>
    </row>
    <row r="28" spans="2:7" ht="12.75">
      <c r="B28" s="2"/>
      <c r="C28" s="85"/>
      <c r="D28" s="85"/>
      <c r="E28" s="85"/>
      <c r="F28" s="85"/>
      <c r="G28" s="85"/>
    </row>
    <row r="29" spans="1:7" ht="12.75">
      <c r="A29" t="s">
        <v>33</v>
      </c>
      <c r="B29" s="2">
        <f>B4-B27</f>
        <v>75.07000000000002</v>
      </c>
      <c r="C29" s="85"/>
      <c r="D29" s="85"/>
      <c r="E29" s="85"/>
      <c r="F29" s="85"/>
      <c r="G29" s="85"/>
    </row>
    <row r="30" spans="2:7" ht="12.75">
      <c r="B30" s="2"/>
      <c r="C30" s="85"/>
      <c r="D30" s="85"/>
      <c r="E30" s="85"/>
      <c r="F30" s="85"/>
      <c r="G30" s="85"/>
    </row>
    <row r="31" spans="1:7" ht="12.75">
      <c r="A31" t="s">
        <v>6</v>
      </c>
      <c r="B31" s="25" t="s">
        <v>39</v>
      </c>
      <c r="C31" s="85"/>
      <c r="D31" s="85"/>
      <c r="E31" s="85"/>
      <c r="F31" s="85"/>
      <c r="G31" s="85"/>
    </row>
    <row r="32" spans="1:7" ht="12.75">
      <c r="A32" s="1" t="s">
        <v>22</v>
      </c>
      <c r="B32" s="13">
        <f>B18/B2</f>
        <v>0.12132638888888887</v>
      </c>
      <c r="C32" s="85"/>
      <c r="D32" s="85"/>
      <c r="E32" s="85"/>
      <c r="F32" s="85"/>
      <c r="G32" s="85"/>
    </row>
    <row r="33" spans="1:7" ht="12.75">
      <c r="A33" t="s">
        <v>23</v>
      </c>
      <c r="B33" s="13">
        <f>B25/B2</f>
        <v>0.051541666666666666</v>
      </c>
      <c r="C33" s="85"/>
      <c r="D33" s="85"/>
      <c r="E33" s="85"/>
      <c r="F33" s="85"/>
      <c r="G33" s="85"/>
    </row>
    <row r="34" spans="1:7" ht="12.75">
      <c r="A34" t="s">
        <v>27</v>
      </c>
      <c r="B34" s="13">
        <f>B27/B2</f>
        <v>0.17286805555555554</v>
      </c>
      <c r="C34" s="85"/>
      <c r="D34" s="85"/>
      <c r="E34" s="85"/>
      <c r="F34" s="85"/>
      <c r="G34" s="85"/>
    </row>
  </sheetData>
  <sheetProtection sheet="1" objects="1" scenarios="1" selectLockedCells="1"/>
  <mergeCells count="34"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23:G23"/>
    <mergeCell ref="C24:G24"/>
    <mergeCell ref="C13:G13"/>
    <mergeCell ref="C14:G14"/>
    <mergeCell ref="C15:G15"/>
    <mergeCell ref="C16:G16"/>
    <mergeCell ref="C17:G17"/>
    <mergeCell ref="C18:G18"/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19:G19"/>
    <mergeCell ref="C20:G20"/>
    <mergeCell ref="C21:G21"/>
    <mergeCell ref="C22:G2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43</v>
      </c>
      <c r="B1" s="24" t="s">
        <v>0</v>
      </c>
      <c r="C1" s="88" t="s">
        <v>31</v>
      </c>
      <c r="D1" s="88"/>
      <c r="E1" s="88"/>
      <c r="F1" s="88"/>
      <c r="G1" s="88"/>
    </row>
    <row r="2" spans="1:7" ht="12.75">
      <c r="A2" t="s">
        <v>29</v>
      </c>
      <c r="B2" s="9">
        <v>20</v>
      </c>
      <c r="C2" s="85"/>
      <c r="D2" s="85"/>
      <c r="E2" s="85"/>
      <c r="F2" s="85"/>
      <c r="G2" s="85"/>
    </row>
    <row r="3" spans="1:7" ht="12.75">
      <c r="A3" t="s">
        <v>91</v>
      </c>
      <c r="B3" s="12">
        <v>11.89</v>
      </c>
      <c r="C3" s="85"/>
      <c r="D3" s="85"/>
      <c r="E3" s="85"/>
      <c r="F3" s="85"/>
      <c r="G3" s="85"/>
    </row>
    <row r="4" spans="1:7" ht="12.75">
      <c r="A4" t="s">
        <v>28</v>
      </c>
      <c r="B4" s="2">
        <f>B2*B3</f>
        <v>237.8</v>
      </c>
      <c r="C4" s="85"/>
      <c r="D4" s="85"/>
      <c r="E4" s="85"/>
      <c r="F4" s="85"/>
      <c r="G4" s="85"/>
    </row>
    <row r="5" spans="3:7" ht="12.75">
      <c r="C5" s="85"/>
      <c r="D5" s="85"/>
      <c r="E5" s="85"/>
      <c r="F5" s="85"/>
      <c r="G5" s="85"/>
    </row>
    <row r="6" spans="1:7" ht="12.75">
      <c r="A6" t="s">
        <v>1</v>
      </c>
      <c r="C6" s="85"/>
      <c r="D6" s="85"/>
      <c r="E6" s="85"/>
      <c r="F6" s="85"/>
      <c r="G6" s="85"/>
    </row>
    <row r="7" spans="1:7" ht="12.75">
      <c r="A7" s="1" t="s">
        <v>8</v>
      </c>
      <c r="B7" s="11">
        <v>12.25</v>
      </c>
      <c r="C7" s="85"/>
      <c r="D7" s="85"/>
      <c r="E7" s="85"/>
      <c r="F7" s="85"/>
      <c r="G7" s="85"/>
    </row>
    <row r="8" spans="1:7" ht="12.75">
      <c r="A8" s="1" t="s">
        <v>9</v>
      </c>
      <c r="B8" s="11">
        <v>25</v>
      </c>
      <c r="C8" s="85"/>
      <c r="D8" s="85"/>
      <c r="E8" s="85"/>
      <c r="F8" s="85"/>
      <c r="G8" s="85"/>
    </row>
    <row r="9" spans="1:7" ht="12.75">
      <c r="A9" s="1" t="s">
        <v>24</v>
      </c>
      <c r="B9" s="11">
        <v>0</v>
      </c>
      <c r="C9" s="85"/>
      <c r="D9" s="85"/>
      <c r="E9" s="85"/>
      <c r="F9" s="85"/>
      <c r="G9" s="85"/>
    </row>
    <row r="10" spans="1:7" ht="12.75">
      <c r="A10" s="1" t="s">
        <v>10</v>
      </c>
      <c r="B10" s="11">
        <v>0</v>
      </c>
      <c r="C10" s="85"/>
      <c r="D10" s="85"/>
      <c r="E10" s="85"/>
      <c r="F10" s="85"/>
      <c r="G10" s="85"/>
    </row>
    <row r="11" spans="1:7" ht="12.75">
      <c r="A11" s="1" t="s">
        <v>12</v>
      </c>
      <c r="B11" s="11">
        <v>30.61</v>
      </c>
      <c r="C11" s="85"/>
      <c r="D11" s="85"/>
      <c r="E11" s="85"/>
      <c r="F11" s="85"/>
      <c r="G11" s="85"/>
    </row>
    <row r="12" spans="1:7" ht="12.75">
      <c r="A12" s="1" t="s">
        <v>11</v>
      </c>
      <c r="B12" s="11">
        <v>7.3</v>
      </c>
      <c r="C12" s="85"/>
      <c r="D12" s="85"/>
      <c r="E12" s="85"/>
      <c r="F12" s="85"/>
      <c r="G12" s="85"/>
    </row>
    <row r="13" spans="1:7" ht="12.75">
      <c r="A13" s="1" t="s">
        <v>13</v>
      </c>
      <c r="B13" s="11">
        <v>13.71</v>
      </c>
      <c r="C13" s="85"/>
      <c r="D13" s="85"/>
      <c r="E13" s="85"/>
      <c r="F13" s="85"/>
      <c r="G13" s="85"/>
    </row>
    <row r="14" spans="1:7" ht="12.75">
      <c r="A14" s="1" t="s">
        <v>14</v>
      </c>
      <c r="B14" s="11">
        <v>14.71</v>
      </c>
      <c r="C14" s="85"/>
      <c r="D14" s="85"/>
      <c r="E14" s="85"/>
      <c r="F14" s="85"/>
      <c r="G14" s="85"/>
    </row>
    <row r="15" spans="1:7" ht="12.75">
      <c r="A15" s="1" t="s">
        <v>15</v>
      </c>
      <c r="B15" s="11">
        <v>0</v>
      </c>
      <c r="C15" s="85"/>
      <c r="D15" s="85"/>
      <c r="E15" s="85"/>
      <c r="F15" s="85"/>
      <c r="G15" s="85"/>
    </row>
    <row r="16" spans="1:7" ht="12.75">
      <c r="A16" s="1" t="s">
        <v>16</v>
      </c>
      <c r="B16" s="11">
        <v>1.5</v>
      </c>
      <c r="C16" s="85"/>
      <c r="D16" s="85"/>
      <c r="E16" s="85"/>
      <c r="F16" s="85"/>
      <c r="G16" s="85"/>
    </row>
    <row r="17" spans="1:7" ht="12.75">
      <c r="A17" s="1" t="s">
        <v>17</v>
      </c>
      <c r="B17" s="12">
        <v>2.63</v>
      </c>
      <c r="C17" s="85"/>
      <c r="D17" s="85"/>
      <c r="E17" s="85"/>
      <c r="F17" s="85"/>
      <c r="G17" s="85"/>
    </row>
    <row r="18" spans="1:7" ht="12.75">
      <c r="A18" t="s">
        <v>2</v>
      </c>
      <c r="B18" s="2">
        <f>SUM(B7:B17)</f>
        <v>107.71000000000001</v>
      </c>
      <c r="C18" s="85"/>
      <c r="D18" s="85"/>
      <c r="E18" s="85"/>
      <c r="F18" s="85"/>
      <c r="G18" s="85"/>
    </row>
    <row r="19" spans="2:7" ht="12.75">
      <c r="B19" s="2"/>
      <c r="C19" s="85"/>
      <c r="D19" s="85"/>
      <c r="E19" s="85"/>
      <c r="F19" s="85"/>
      <c r="G19" s="85"/>
    </row>
    <row r="20" spans="1:7" ht="12.75">
      <c r="A20" t="s">
        <v>3</v>
      </c>
      <c r="B20" s="2"/>
      <c r="C20" s="85"/>
      <c r="D20" s="85"/>
      <c r="E20" s="85"/>
      <c r="F20" s="85"/>
      <c r="G20" s="85"/>
    </row>
    <row r="21" spans="1:7" ht="12.75">
      <c r="A21" s="1" t="s">
        <v>18</v>
      </c>
      <c r="B21" s="7">
        <v>6.07</v>
      </c>
      <c r="C21" s="85"/>
      <c r="D21" s="85"/>
      <c r="E21" s="85"/>
      <c r="F21" s="85"/>
      <c r="G21" s="85"/>
    </row>
    <row r="22" spans="1:7" ht="12.75">
      <c r="A22" s="1" t="s">
        <v>19</v>
      </c>
      <c r="B22" s="7">
        <v>16.1</v>
      </c>
      <c r="C22" s="85"/>
      <c r="D22" s="85"/>
      <c r="E22" s="85"/>
      <c r="F22" s="85"/>
      <c r="G22" s="85"/>
    </row>
    <row r="23" spans="1:7" ht="12.75">
      <c r="A23" s="1" t="s">
        <v>20</v>
      </c>
      <c r="B23" s="7">
        <v>9.63</v>
      </c>
      <c r="C23" s="85"/>
      <c r="D23" s="85"/>
      <c r="E23" s="85"/>
      <c r="F23" s="85"/>
      <c r="G23" s="85"/>
    </row>
    <row r="24" spans="1:7" ht="12.75">
      <c r="A24" s="1" t="s">
        <v>21</v>
      </c>
      <c r="B24" s="8">
        <v>40.8</v>
      </c>
      <c r="C24" s="85"/>
      <c r="D24" s="85"/>
      <c r="E24" s="85"/>
      <c r="F24" s="85"/>
      <c r="G24" s="85"/>
    </row>
    <row r="25" spans="1:7" ht="12.75">
      <c r="A25" t="s">
        <v>4</v>
      </c>
      <c r="B25" s="2">
        <f>SUM(B21:B24)</f>
        <v>72.6</v>
      </c>
      <c r="C25" s="85"/>
      <c r="D25" s="85"/>
      <c r="E25" s="85"/>
      <c r="F25" s="85"/>
      <c r="G25" s="85"/>
    </row>
    <row r="26" spans="2:7" ht="12.75">
      <c r="B26" s="2"/>
      <c r="C26" s="85"/>
      <c r="D26" s="85"/>
      <c r="E26" s="85"/>
      <c r="F26" s="85"/>
      <c r="G26" s="85"/>
    </row>
    <row r="27" spans="1:7" ht="12.75">
      <c r="A27" t="s">
        <v>5</v>
      </c>
      <c r="B27" s="2">
        <f>B18+B25</f>
        <v>180.31</v>
      </c>
      <c r="C27" s="85"/>
      <c r="D27" s="85"/>
      <c r="E27" s="85"/>
      <c r="F27" s="85"/>
      <c r="G27" s="85"/>
    </row>
    <row r="28" spans="2:7" ht="12.75">
      <c r="B28" s="2"/>
      <c r="C28" s="85"/>
      <c r="D28" s="85"/>
      <c r="E28" s="85"/>
      <c r="F28" s="85"/>
      <c r="G28" s="85"/>
    </row>
    <row r="29" spans="1:7" ht="12.75">
      <c r="A29" t="s">
        <v>33</v>
      </c>
      <c r="B29" s="2">
        <f>B4-B27</f>
        <v>57.49000000000001</v>
      </c>
      <c r="C29" s="85"/>
      <c r="D29" s="85"/>
      <c r="E29" s="85"/>
      <c r="F29" s="85"/>
      <c r="G29" s="85"/>
    </row>
    <row r="30" spans="2:7" ht="12.75">
      <c r="B30" s="2"/>
      <c r="C30" s="85"/>
      <c r="D30" s="85"/>
      <c r="E30" s="85"/>
      <c r="F30" s="85"/>
      <c r="G30" s="85"/>
    </row>
    <row r="31" spans="1:7" ht="12.75">
      <c r="A31" t="s">
        <v>6</v>
      </c>
      <c r="B31" s="25" t="s">
        <v>7</v>
      </c>
      <c r="C31" s="85"/>
      <c r="D31" s="85"/>
      <c r="E31" s="85"/>
      <c r="F31" s="85"/>
      <c r="G31" s="85"/>
    </row>
    <row r="32" spans="1:7" ht="12.75">
      <c r="A32" s="1" t="s">
        <v>22</v>
      </c>
      <c r="B32" s="2">
        <f>B18/B2</f>
        <v>5.3855</v>
      </c>
      <c r="C32" s="85"/>
      <c r="D32" s="85"/>
      <c r="E32" s="85"/>
      <c r="F32" s="85"/>
      <c r="G32" s="85"/>
    </row>
    <row r="33" spans="1:7" ht="12.75">
      <c r="A33" t="s">
        <v>23</v>
      </c>
      <c r="B33" s="2">
        <f>B25/B2</f>
        <v>3.63</v>
      </c>
      <c r="C33" s="85"/>
      <c r="D33" s="85"/>
      <c r="E33" s="85"/>
      <c r="F33" s="85"/>
      <c r="G33" s="85"/>
    </row>
    <row r="34" spans="1:7" ht="12.75">
      <c r="A34" t="s">
        <v>27</v>
      </c>
      <c r="B34" s="2">
        <f>B27/B2</f>
        <v>9.0155</v>
      </c>
      <c r="C34" s="85"/>
      <c r="D34" s="85"/>
      <c r="E34" s="85"/>
      <c r="F34" s="85"/>
      <c r="G34" s="85"/>
    </row>
  </sheetData>
  <sheetProtection sheet="1" objects="1" scenarios="1" selectLockedCells="1"/>
  <mergeCells count="34"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23:G23"/>
    <mergeCell ref="C24:G24"/>
    <mergeCell ref="C13:G13"/>
    <mergeCell ref="C14:G14"/>
    <mergeCell ref="C15:G15"/>
    <mergeCell ref="C16:G16"/>
    <mergeCell ref="C17:G17"/>
    <mergeCell ref="C18:G18"/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19:G19"/>
    <mergeCell ref="C20:G20"/>
    <mergeCell ref="C21:G21"/>
    <mergeCell ref="C22:G2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44</v>
      </c>
      <c r="B1" s="24" t="s">
        <v>0</v>
      </c>
      <c r="C1" s="88" t="s">
        <v>31</v>
      </c>
      <c r="D1" s="88"/>
      <c r="E1" s="88"/>
      <c r="F1" s="88"/>
      <c r="G1" s="88"/>
    </row>
    <row r="2" spans="1:7" ht="12.75">
      <c r="A2" t="s">
        <v>29</v>
      </c>
      <c r="B2" s="9">
        <v>33</v>
      </c>
      <c r="C2" s="85"/>
      <c r="D2" s="85"/>
      <c r="E2" s="85"/>
      <c r="F2" s="85"/>
      <c r="G2" s="85"/>
    </row>
    <row r="3" spans="1:7" ht="12.75">
      <c r="A3" t="s">
        <v>91</v>
      </c>
      <c r="B3" s="12">
        <v>6.3</v>
      </c>
      <c r="C3" s="85" t="s">
        <v>152</v>
      </c>
      <c r="D3" s="85"/>
      <c r="E3" s="85"/>
      <c r="F3" s="85"/>
      <c r="G3" s="85"/>
    </row>
    <row r="4" spans="1:7" ht="12.75">
      <c r="A4" t="s">
        <v>28</v>
      </c>
      <c r="B4" s="2">
        <f>B2*B3</f>
        <v>207.9</v>
      </c>
      <c r="C4" s="85"/>
      <c r="D4" s="85"/>
      <c r="E4" s="85"/>
      <c r="F4" s="85"/>
      <c r="G4" s="85"/>
    </row>
    <row r="5" spans="3:7" ht="12.75">
      <c r="C5" s="85"/>
      <c r="D5" s="85"/>
      <c r="E5" s="85"/>
      <c r="F5" s="85"/>
      <c r="G5" s="85"/>
    </row>
    <row r="6" spans="1:7" ht="12.75">
      <c r="A6" t="s">
        <v>1</v>
      </c>
      <c r="C6" s="85"/>
      <c r="D6" s="85"/>
      <c r="E6" s="85"/>
      <c r="F6" s="85"/>
      <c r="G6" s="85"/>
    </row>
    <row r="7" spans="1:7" ht="12.75">
      <c r="A7" s="1" t="s">
        <v>8</v>
      </c>
      <c r="B7" s="11">
        <v>31.5</v>
      </c>
      <c r="C7" s="85"/>
      <c r="D7" s="85"/>
      <c r="E7" s="85"/>
      <c r="F7" s="85"/>
      <c r="G7" s="85"/>
    </row>
    <row r="8" spans="1:7" ht="12.75">
      <c r="A8" s="1" t="s">
        <v>9</v>
      </c>
      <c r="B8" s="11">
        <v>26</v>
      </c>
      <c r="C8" s="85"/>
      <c r="D8" s="85"/>
      <c r="E8" s="85"/>
      <c r="F8" s="85"/>
      <c r="G8" s="85"/>
    </row>
    <row r="9" spans="1:7" ht="12.75">
      <c r="A9" s="1" t="s">
        <v>24</v>
      </c>
      <c r="B9" s="11">
        <v>1.5</v>
      </c>
      <c r="C9" s="85"/>
      <c r="D9" s="85"/>
      <c r="E9" s="85"/>
      <c r="F9" s="85"/>
      <c r="G9" s="85"/>
    </row>
    <row r="10" spans="1:7" ht="12.75">
      <c r="A10" s="1" t="s">
        <v>10</v>
      </c>
      <c r="B10" s="11">
        <v>0</v>
      </c>
      <c r="C10" s="85"/>
      <c r="D10" s="85"/>
      <c r="E10" s="85"/>
      <c r="F10" s="85"/>
      <c r="G10" s="85"/>
    </row>
    <row r="11" spans="1:7" ht="12.75">
      <c r="A11" s="1" t="s">
        <v>12</v>
      </c>
      <c r="B11" s="11">
        <v>11.96</v>
      </c>
      <c r="C11" s="85"/>
      <c r="D11" s="85"/>
      <c r="E11" s="85"/>
      <c r="F11" s="85"/>
      <c r="G11" s="85"/>
    </row>
    <row r="12" spans="1:7" ht="12.75">
      <c r="A12" s="1" t="s">
        <v>11</v>
      </c>
      <c r="B12" s="11">
        <v>6</v>
      </c>
      <c r="C12" s="85"/>
      <c r="D12" s="85"/>
      <c r="E12" s="85"/>
      <c r="F12" s="85"/>
      <c r="G12" s="85"/>
    </row>
    <row r="13" spans="1:7" ht="12.75">
      <c r="A13" s="1" t="s">
        <v>13</v>
      </c>
      <c r="B13" s="11">
        <v>13.74</v>
      </c>
      <c r="C13" s="85"/>
      <c r="D13" s="85"/>
      <c r="E13" s="85"/>
      <c r="F13" s="85"/>
      <c r="G13" s="85"/>
    </row>
    <row r="14" spans="1:7" ht="12.75">
      <c r="A14" s="1" t="s">
        <v>14</v>
      </c>
      <c r="B14" s="11">
        <v>15.13</v>
      </c>
      <c r="C14" s="85"/>
      <c r="D14" s="85"/>
      <c r="E14" s="85"/>
      <c r="F14" s="85"/>
      <c r="G14" s="85"/>
    </row>
    <row r="15" spans="1:7" ht="12.75">
      <c r="A15" s="1" t="s">
        <v>15</v>
      </c>
      <c r="B15" s="11">
        <v>0</v>
      </c>
      <c r="C15" s="85"/>
      <c r="D15" s="85"/>
      <c r="E15" s="85"/>
      <c r="F15" s="85"/>
      <c r="G15" s="85"/>
    </row>
    <row r="16" spans="1:7" ht="12.75">
      <c r="A16" s="1" t="s">
        <v>16</v>
      </c>
      <c r="B16" s="11">
        <v>8</v>
      </c>
      <c r="C16" s="85"/>
      <c r="D16" s="85"/>
      <c r="E16" s="85"/>
      <c r="F16" s="85"/>
      <c r="G16" s="85"/>
    </row>
    <row r="17" spans="1:7" ht="12.75">
      <c r="A17" s="1" t="s">
        <v>17</v>
      </c>
      <c r="B17" s="12">
        <v>2.85</v>
      </c>
      <c r="C17" s="85"/>
      <c r="D17" s="85"/>
      <c r="E17" s="85"/>
      <c r="F17" s="85"/>
      <c r="G17" s="85"/>
    </row>
    <row r="18" spans="1:7" ht="12.75">
      <c r="A18" t="s">
        <v>2</v>
      </c>
      <c r="B18" s="2">
        <f>SUM(B7:B17)</f>
        <v>116.67999999999999</v>
      </c>
      <c r="C18" s="85"/>
      <c r="D18" s="85"/>
      <c r="E18" s="85"/>
      <c r="F18" s="85"/>
      <c r="G18" s="85"/>
    </row>
    <row r="19" spans="2:7" ht="12.75">
      <c r="B19" s="2"/>
      <c r="C19" s="85"/>
      <c r="D19" s="85"/>
      <c r="E19" s="85"/>
      <c r="F19" s="85"/>
      <c r="G19" s="85"/>
    </row>
    <row r="20" spans="1:7" ht="12.75">
      <c r="A20" t="s">
        <v>3</v>
      </c>
      <c r="B20" s="2"/>
      <c r="C20" s="85"/>
      <c r="D20" s="85"/>
      <c r="E20" s="85"/>
      <c r="F20" s="85"/>
      <c r="G20" s="85"/>
    </row>
    <row r="21" spans="1:7" ht="12.75">
      <c r="A21" s="1" t="s">
        <v>18</v>
      </c>
      <c r="B21" s="7">
        <v>6.22</v>
      </c>
      <c r="C21" s="85"/>
      <c r="D21" s="85"/>
      <c r="E21" s="85"/>
      <c r="F21" s="85"/>
      <c r="G21" s="85"/>
    </row>
    <row r="22" spans="1:7" ht="12.75">
      <c r="A22" s="1" t="s">
        <v>19</v>
      </c>
      <c r="B22" s="7">
        <v>17.68</v>
      </c>
      <c r="C22" s="85"/>
      <c r="D22" s="85"/>
      <c r="E22" s="85"/>
      <c r="F22" s="85"/>
      <c r="G22" s="85"/>
    </row>
    <row r="23" spans="1:7" ht="12.75">
      <c r="A23" s="1" t="s">
        <v>20</v>
      </c>
      <c r="B23" s="7">
        <v>9.73</v>
      </c>
      <c r="C23" s="85"/>
      <c r="D23" s="85"/>
      <c r="E23" s="85"/>
      <c r="F23" s="85"/>
      <c r="G23" s="85"/>
    </row>
    <row r="24" spans="1:7" ht="12.75">
      <c r="A24" s="1" t="s">
        <v>21</v>
      </c>
      <c r="B24" s="8">
        <v>40.8</v>
      </c>
      <c r="C24" s="85"/>
      <c r="D24" s="85"/>
      <c r="E24" s="85"/>
      <c r="F24" s="85"/>
      <c r="G24" s="85"/>
    </row>
    <row r="25" spans="1:7" ht="12.75">
      <c r="A25" t="s">
        <v>4</v>
      </c>
      <c r="B25" s="2">
        <f>SUM(B21:B24)</f>
        <v>74.42999999999999</v>
      </c>
      <c r="C25" s="85"/>
      <c r="D25" s="85"/>
      <c r="E25" s="85"/>
      <c r="F25" s="85"/>
      <c r="G25" s="85"/>
    </row>
    <row r="26" spans="2:7" ht="12.75">
      <c r="B26" s="2"/>
      <c r="C26" s="85"/>
      <c r="D26" s="85"/>
      <c r="E26" s="85"/>
      <c r="F26" s="85"/>
      <c r="G26" s="85"/>
    </row>
    <row r="27" spans="1:7" ht="12.75">
      <c r="A27" t="s">
        <v>5</v>
      </c>
      <c r="B27" s="2">
        <f>B18+B25</f>
        <v>191.10999999999999</v>
      </c>
      <c r="C27" s="85"/>
      <c r="D27" s="85"/>
      <c r="E27" s="85"/>
      <c r="F27" s="85"/>
      <c r="G27" s="85"/>
    </row>
    <row r="28" spans="2:7" ht="12.75">
      <c r="B28" s="2"/>
      <c r="C28" s="85"/>
      <c r="D28" s="85"/>
      <c r="E28" s="85"/>
      <c r="F28" s="85"/>
      <c r="G28" s="85"/>
    </row>
    <row r="29" spans="1:7" ht="12.75">
      <c r="A29" t="s">
        <v>33</v>
      </c>
      <c r="B29" s="2">
        <f>B4-B27</f>
        <v>16.79000000000002</v>
      </c>
      <c r="C29" s="85"/>
      <c r="D29" s="85"/>
      <c r="E29" s="85"/>
      <c r="F29" s="85"/>
      <c r="G29" s="85"/>
    </row>
    <row r="30" spans="2:7" ht="12.75">
      <c r="B30" s="2"/>
      <c r="C30" s="85"/>
      <c r="D30" s="85"/>
      <c r="E30" s="85"/>
      <c r="F30" s="85"/>
      <c r="G30" s="85"/>
    </row>
    <row r="31" spans="1:7" ht="12.75">
      <c r="A31" t="s">
        <v>6</v>
      </c>
      <c r="B31" s="25" t="s">
        <v>7</v>
      </c>
      <c r="C31" s="85"/>
      <c r="D31" s="85"/>
      <c r="E31" s="85"/>
      <c r="F31" s="85"/>
      <c r="G31" s="85"/>
    </row>
    <row r="32" spans="1:7" ht="12.75">
      <c r="A32" s="1" t="s">
        <v>22</v>
      </c>
      <c r="B32" s="2">
        <f>B18/B2</f>
        <v>3.5357575757575757</v>
      </c>
      <c r="C32" s="85"/>
      <c r="D32" s="85"/>
      <c r="E32" s="85"/>
      <c r="F32" s="85"/>
      <c r="G32" s="85"/>
    </row>
    <row r="33" spans="1:7" ht="12.75">
      <c r="A33" t="s">
        <v>23</v>
      </c>
      <c r="B33" s="2">
        <f>B25/B2</f>
        <v>2.2554545454545454</v>
      </c>
      <c r="C33" s="85"/>
      <c r="D33" s="85"/>
      <c r="E33" s="85"/>
      <c r="F33" s="85"/>
      <c r="G33" s="85"/>
    </row>
    <row r="34" spans="1:7" ht="12.75">
      <c r="A34" t="s">
        <v>27</v>
      </c>
      <c r="B34" s="2">
        <f>B27/B2</f>
        <v>5.791212121212121</v>
      </c>
      <c r="C34" s="85"/>
      <c r="D34" s="85"/>
      <c r="E34" s="85"/>
      <c r="F34" s="85"/>
      <c r="G34" s="85"/>
    </row>
  </sheetData>
  <sheetProtection sheet="1" objects="1" scenarios="1" selectLockedCells="1"/>
  <mergeCells count="34"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23:G23"/>
    <mergeCell ref="C24:G24"/>
    <mergeCell ref="C13:G13"/>
    <mergeCell ref="C14:G14"/>
    <mergeCell ref="C15:G15"/>
    <mergeCell ref="C16:G16"/>
    <mergeCell ref="C17:G17"/>
    <mergeCell ref="C18:G18"/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19:G19"/>
    <mergeCell ref="C20:G20"/>
    <mergeCell ref="C21:G21"/>
    <mergeCell ref="C22:G2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45</v>
      </c>
      <c r="B1" s="24" t="s">
        <v>0</v>
      </c>
      <c r="C1" s="88" t="s">
        <v>31</v>
      </c>
      <c r="D1" s="88"/>
      <c r="E1" s="88"/>
      <c r="F1" s="88"/>
      <c r="G1" s="88"/>
    </row>
    <row r="2" spans="1:7" ht="12.75">
      <c r="A2" t="s">
        <v>29</v>
      </c>
      <c r="B2" s="9">
        <v>60</v>
      </c>
      <c r="C2" s="85"/>
      <c r="D2" s="85"/>
      <c r="E2" s="85"/>
      <c r="F2" s="85"/>
      <c r="G2" s="85"/>
    </row>
    <row r="3" spans="1:7" ht="12.75">
      <c r="A3" t="s">
        <v>91</v>
      </c>
      <c r="B3" s="12">
        <v>2.19</v>
      </c>
      <c r="C3" s="85"/>
      <c r="D3" s="85"/>
      <c r="E3" s="85"/>
      <c r="F3" s="85"/>
      <c r="G3" s="85"/>
    </row>
    <row r="4" spans="1:7" ht="12.75">
      <c r="A4" t="s">
        <v>28</v>
      </c>
      <c r="B4" s="2">
        <f>B2*B3</f>
        <v>131.4</v>
      </c>
      <c r="C4" s="85"/>
      <c r="D4" s="85"/>
      <c r="E4" s="85"/>
      <c r="F4" s="85"/>
      <c r="G4" s="85"/>
    </row>
    <row r="5" spans="3:7" ht="12.75">
      <c r="C5" s="85"/>
      <c r="D5" s="85"/>
      <c r="E5" s="85"/>
      <c r="F5" s="85"/>
      <c r="G5" s="85"/>
    </row>
    <row r="6" spans="1:7" ht="12.75">
      <c r="A6" t="s">
        <v>1</v>
      </c>
      <c r="C6" s="85"/>
      <c r="D6" s="85"/>
      <c r="E6" s="85"/>
      <c r="F6" s="85"/>
      <c r="G6" s="85"/>
    </row>
    <row r="7" spans="1:7" ht="12.75">
      <c r="A7" s="1" t="s">
        <v>8</v>
      </c>
      <c r="B7" s="11">
        <v>11.5</v>
      </c>
      <c r="C7" s="85"/>
      <c r="D7" s="85"/>
      <c r="E7" s="85"/>
      <c r="F7" s="85"/>
      <c r="G7" s="85"/>
    </row>
    <row r="8" spans="1:7" ht="12.75">
      <c r="A8" s="1" t="s">
        <v>9</v>
      </c>
      <c r="B8" s="11">
        <v>7.7</v>
      </c>
      <c r="C8" s="85"/>
      <c r="D8" s="85"/>
      <c r="E8" s="85"/>
      <c r="F8" s="85"/>
      <c r="G8" s="85"/>
    </row>
    <row r="9" spans="1:7" ht="12.75">
      <c r="A9" s="1" t="s">
        <v>24</v>
      </c>
      <c r="B9" s="11">
        <v>0</v>
      </c>
      <c r="C9" s="85"/>
      <c r="D9" s="85"/>
      <c r="E9" s="85"/>
      <c r="F9" s="85"/>
      <c r="G9" s="85"/>
    </row>
    <row r="10" spans="1:7" ht="12.75">
      <c r="A10" s="1" t="s">
        <v>10</v>
      </c>
      <c r="B10" s="11">
        <v>0</v>
      </c>
      <c r="C10" s="85"/>
      <c r="D10" s="85"/>
      <c r="E10" s="85"/>
      <c r="F10" s="85"/>
      <c r="G10" s="85"/>
    </row>
    <row r="11" spans="1:7" ht="12.75">
      <c r="A11" s="1" t="s">
        <v>12</v>
      </c>
      <c r="B11" s="11">
        <v>47.11</v>
      </c>
      <c r="C11" s="85"/>
      <c r="D11" s="85"/>
      <c r="E11" s="85"/>
      <c r="F11" s="85"/>
      <c r="G11" s="85"/>
    </row>
    <row r="12" spans="1:7" ht="12.75">
      <c r="A12" s="1" t="s">
        <v>11</v>
      </c>
      <c r="B12" s="11">
        <v>8.5</v>
      </c>
      <c r="C12" s="85"/>
      <c r="D12" s="85"/>
      <c r="E12" s="85"/>
      <c r="F12" s="85"/>
      <c r="G12" s="85"/>
    </row>
    <row r="13" spans="1:7" ht="12.75">
      <c r="A13" s="1" t="s">
        <v>13</v>
      </c>
      <c r="B13" s="11">
        <v>16.82</v>
      </c>
      <c r="C13" s="85"/>
      <c r="D13" s="85"/>
      <c r="E13" s="85"/>
      <c r="F13" s="85"/>
      <c r="G13" s="85"/>
    </row>
    <row r="14" spans="1:7" ht="12.75">
      <c r="A14" s="1" t="s">
        <v>14</v>
      </c>
      <c r="B14" s="11">
        <v>16.13</v>
      </c>
      <c r="C14" s="85"/>
      <c r="D14" s="85"/>
      <c r="E14" s="85"/>
      <c r="F14" s="85"/>
      <c r="G14" s="85"/>
    </row>
    <row r="15" spans="1:7" ht="12.75">
      <c r="A15" s="1" t="s">
        <v>15</v>
      </c>
      <c r="B15" s="11">
        <v>0</v>
      </c>
      <c r="C15" s="85"/>
      <c r="D15" s="85"/>
      <c r="E15" s="85"/>
      <c r="F15" s="85"/>
      <c r="G15" s="85"/>
    </row>
    <row r="16" spans="1:7" ht="12.75">
      <c r="A16" s="1" t="s">
        <v>16</v>
      </c>
      <c r="B16" s="11">
        <v>1.5</v>
      </c>
      <c r="C16" s="85"/>
      <c r="D16" s="85"/>
      <c r="E16" s="85"/>
      <c r="F16" s="85"/>
      <c r="G16" s="85"/>
    </row>
    <row r="17" spans="1:7" ht="12.75">
      <c r="A17" s="1" t="s">
        <v>17</v>
      </c>
      <c r="B17" s="12">
        <v>2.73</v>
      </c>
      <c r="C17" s="85"/>
      <c r="D17" s="85"/>
      <c r="E17" s="85"/>
      <c r="F17" s="85"/>
      <c r="G17" s="85"/>
    </row>
    <row r="18" spans="1:7" ht="12.75">
      <c r="A18" t="s">
        <v>2</v>
      </c>
      <c r="B18" s="2">
        <f>SUM(B7:B17)</f>
        <v>111.99</v>
      </c>
      <c r="C18" s="85"/>
      <c r="D18" s="85"/>
      <c r="E18" s="85"/>
      <c r="F18" s="85"/>
      <c r="G18" s="85"/>
    </row>
    <row r="19" spans="2:7" ht="12.75">
      <c r="B19" s="2"/>
      <c r="C19" s="85"/>
      <c r="D19" s="85"/>
      <c r="E19" s="85"/>
      <c r="F19" s="85"/>
      <c r="G19" s="85"/>
    </row>
    <row r="20" spans="1:7" ht="12.75">
      <c r="A20" t="s">
        <v>3</v>
      </c>
      <c r="B20" s="2"/>
      <c r="C20" s="85"/>
      <c r="D20" s="85"/>
      <c r="E20" s="85"/>
      <c r="F20" s="85"/>
      <c r="G20" s="85"/>
    </row>
    <row r="21" spans="1:7" ht="12.75">
      <c r="A21" s="1" t="s">
        <v>18</v>
      </c>
      <c r="B21" s="7">
        <v>6.95</v>
      </c>
      <c r="C21" s="85"/>
      <c r="D21" s="85"/>
      <c r="E21" s="85"/>
      <c r="F21" s="85"/>
      <c r="G21" s="85"/>
    </row>
    <row r="22" spans="1:7" ht="12.75">
      <c r="A22" s="1" t="s">
        <v>19</v>
      </c>
      <c r="B22" s="7">
        <v>18.86</v>
      </c>
      <c r="C22" s="85"/>
      <c r="D22" s="85"/>
      <c r="E22" s="85"/>
      <c r="F22" s="85"/>
      <c r="G22" s="85"/>
    </row>
    <row r="23" spans="1:7" ht="12.75">
      <c r="A23" s="1" t="s">
        <v>20</v>
      </c>
      <c r="B23" s="7">
        <v>11.37</v>
      </c>
      <c r="C23" s="85"/>
      <c r="D23" s="85"/>
      <c r="E23" s="85"/>
      <c r="F23" s="85"/>
      <c r="G23" s="85"/>
    </row>
    <row r="24" spans="1:7" ht="12.75">
      <c r="A24" s="1" t="s">
        <v>21</v>
      </c>
      <c r="B24" s="8">
        <v>40.8</v>
      </c>
      <c r="C24" s="85"/>
      <c r="D24" s="85"/>
      <c r="E24" s="85"/>
      <c r="F24" s="85"/>
      <c r="G24" s="85"/>
    </row>
    <row r="25" spans="1:7" ht="12.75">
      <c r="A25" t="s">
        <v>4</v>
      </c>
      <c r="B25" s="2">
        <f>SUM(B21:B24)</f>
        <v>77.97999999999999</v>
      </c>
      <c r="C25" s="85"/>
      <c r="D25" s="85"/>
      <c r="E25" s="85"/>
      <c r="F25" s="85"/>
      <c r="G25" s="85"/>
    </row>
    <row r="26" spans="2:7" ht="12.75">
      <c r="B26" s="2"/>
      <c r="C26" s="85"/>
      <c r="D26" s="85"/>
      <c r="E26" s="85"/>
      <c r="F26" s="85"/>
      <c r="G26" s="85"/>
    </row>
    <row r="27" spans="1:7" ht="12.75">
      <c r="A27" t="s">
        <v>5</v>
      </c>
      <c r="B27" s="2">
        <f>B18+B25</f>
        <v>189.96999999999997</v>
      </c>
      <c r="C27" s="85"/>
      <c r="D27" s="85"/>
      <c r="E27" s="85"/>
      <c r="F27" s="85"/>
      <c r="G27" s="85"/>
    </row>
    <row r="28" spans="2:7" ht="12.75">
      <c r="B28" s="2"/>
      <c r="C28" s="85"/>
      <c r="D28" s="85"/>
      <c r="E28" s="85"/>
      <c r="F28" s="85"/>
      <c r="G28" s="85"/>
    </row>
    <row r="29" spans="1:7" ht="12.75">
      <c r="A29" t="s">
        <v>33</v>
      </c>
      <c r="B29" s="2">
        <f>B4-B27</f>
        <v>-58.569999999999965</v>
      </c>
      <c r="C29" s="85"/>
      <c r="D29" s="85"/>
      <c r="E29" s="85"/>
      <c r="F29" s="85"/>
      <c r="G29" s="85"/>
    </row>
    <row r="30" spans="2:7" ht="12.75">
      <c r="B30" s="2"/>
      <c r="C30" s="85"/>
      <c r="D30" s="85"/>
      <c r="E30" s="85"/>
      <c r="F30" s="85"/>
      <c r="G30" s="85"/>
    </row>
    <row r="31" spans="1:7" ht="12.75">
      <c r="A31" t="s">
        <v>6</v>
      </c>
      <c r="B31" s="25" t="s">
        <v>7</v>
      </c>
      <c r="C31" s="85"/>
      <c r="D31" s="85"/>
      <c r="E31" s="85"/>
      <c r="F31" s="85"/>
      <c r="G31" s="85"/>
    </row>
    <row r="32" spans="1:7" ht="12.75">
      <c r="A32" s="1" t="s">
        <v>22</v>
      </c>
      <c r="B32" s="2">
        <f>B18/B2</f>
        <v>1.8664999999999998</v>
      </c>
      <c r="C32" s="85"/>
      <c r="D32" s="85"/>
      <c r="E32" s="85"/>
      <c r="F32" s="85"/>
      <c r="G32" s="85"/>
    </row>
    <row r="33" spans="1:7" ht="12.75">
      <c r="A33" t="s">
        <v>23</v>
      </c>
      <c r="B33" s="2">
        <f>B25/B2</f>
        <v>1.2996666666666665</v>
      </c>
      <c r="C33" s="85"/>
      <c r="D33" s="85"/>
      <c r="E33" s="85"/>
      <c r="F33" s="85"/>
      <c r="G33" s="85"/>
    </row>
    <row r="34" spans="1:7" ht="12.75">
      <c r="A34" t="s">
        <v>27</v>
      </c>
      <c r="B34" s="2">
        <f>B27/B2</f>
        <v>3.1661666666666664</v>
      </c>
      <c r="C34" s="85"/>
      <c r="D34" s="85"/>
      <c r="E34" s="85"/>
      <c r="F34" s="85"/>
      <c r="G34" s="85"/>
    </row>
  </sheetData>
  <sheetProtection sheet="1" objects="1" scenarios="1" selectLockedCells="1"/>
  <mergeCells count="34"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23:G23"/>
    <mergeCell ref="C24:G24"/>
    <mergeCell ref="C13:G13"/>
    <mergeCell ref="C14:G14"/>
    <mergeCell ref="C15:G15"/>
    <mergeCell ref="C16:G16"/>
    <mergeCell ref="C17:G17"/>
    <mergeCell ref="C18:G18"/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19:G19"/>
    <mergeCell ref="C20:G20"/>
    <mergeCell ref="C21:G21"/>
    <mergeCell ref="C22:G2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46</v>
      </c>
      <c r="B1" s="24" t="s">
        <v>0</v>
      </c>
      <c r="C1" s="88" t="s">
        <v>31</v>
      </c>
      <c r="D1" s="88"/>
      <c r="E1" s="88"/>
      <c r="F1" s="88"/>
      <c r="G1" s="88"/>
    </row>
    <row r="2" spans="1:7" ht="12.75">
      <c r="A2" t="s">
        <v>29</v>
      </c>
      <c r="B2" s="9">
        <v>1270</v>
      </c>
      <c r="C2" s="85"/>
      <c r="D2" s="85"/>
      <c r="E2" s="85"/>
      <c r="F2" s="85"/>
      <c r="G2" s="85"/>
    </row>
    <row r="3" spans="1:7" ht="12.75">
      <c r="A3" t="s">
        <v>91</v>
      </c>
      <c r="B3" s="10">
        <v>0.23</v>
      </c>
      <c r="C3" s="85"/>
      <c r="D3" s="85"/>
      <c r="E3" s="85"/>
      <c r="F3" s="85"/>
      <c r="G3" s="85"/>
    </row>
    <row r="4" spans="1:7" ht="12.75">
      <c r="A4" t="s">
        <v>28</v>
      </c>
      <c r="B4" s="2">
        <f>B2*B3</f>
        <v>292.1</v>
      </c>
      <c r="C4" s="85"/>
      <c r="D4" s="85"/>
      <c r="E4" s="85"/>
      <c r="F4" s="85"/>
      <c r="G4" s="85"/>
    </row>
    <row r="5" spans="3:7" ht="12.75">
      <c r="C5" s="85"/>
      <c r="D5" s="85"/>
      <c r="E5" s="85"/>
      <c r="F5" s="85"/>
      <c r="G5" s="85"/>
    </row>
    <row r="6" spans="1:7" ht="12.75">
      <c r="A6" t="s">
        <v>1</v>
      </c>
      <c r="C6" s="85"/>
      <c r="D6" s="85"/>
      <c r="E6" s="85"/>
      <c r="F6" s="85"/>
      <c r="G6" s="85"/>
    </row>
    <row r="7" spans="1:7" ht="12.75">
      <c r="A7" s="1" t="s">
        <v>8</v>
      </c>
      <c r="B7" s="11">
        <v>30.1</v>
      </c>
      <c r="C7" s="85"/>
      <c r="D7" s="85"/>
      <c r="E7" s="85"/>
      <c r="F7" s="85"/>
      <c r="G7" s="85"/>
    </row>
    <row r="8" spans="1:7" ht="12.75">
      <c r="A8" s="1" t="s">
        <v>9</v>
      </c>
      <c r="B8" s="11">
        <v>33</v>
      </c>
      <c r="C8" s="85" t="s">
        <v>153</v>
      </c>
      <c r="D8" s="85"/>
      <c r="E8" s="85"/>
      <c r="F8" s="85"/>
      <c r="G8" s="85"/>
    </row>
    <row r="9" spans="1:7" ht="12.75">
      <c r="A9" s="1" t="s">
        <v>24</v>
      </c>
      <c r="B9" s="11">
        <v>0</v>
      </c>
      <c r="C9" s="85" t="s">
        <v>154</v>
      </c>
      <c r="D9" s="85"/>
      <c r="E9" s="85"/>
      <c r="F9" s="85"/>
      <c r="G9" s="85"/>
    </row>
    <row r="10" spans="1:7" ht="12.75">
      <c r="A10" s="1" t="s">
        <v>10</v>
      </c>
      <c r="B10" s="11">
        <v>0</v>
      </c>
      <c r="C10" s="85"/>
      <c r="D10" s="85"/>
      <c r="E10" s="85"/>
      <c r="F10" s="85"/>
      <c r="G10" s="85"/>
    </row>
    <row r="11" spans="1:7" ht="12.75">
      <c r="A11" s="1" t="s">
        <v>12</v>
      </c>
      <c r="B11" s="11">
        <v>7.67</v>
      </c>
      <c r="C11" s="85"/>
      <c r="D11" s="85"/>
      <c r="E11" s="85"/>
      <c r="F11" s="85"/>
      <c r="G11" s="85"/>
    </row>
    <row r="12" spans="1:7" ht="12.75">
      <c r="A12" s="1" t="s">
        <v>11</v>
      </c>
      <c r="B12" s="11">
        <v>14.6</v>
      </c>
      <c r="C12" s="85"/>
      <c r="D12" s="85"/>
      <c r="E12" s="85"/>
      <c r="F12" s="85"/>
      <c r="G12" s="85"/>
    </row>
    <row r="13" spans="1:7" ht="12.75">
      <c r="A13" s="1" t="s">
        <v>13</v>
      </c>
      <c r="B13" s="11">
        <v>13.71</v>
      </c>
      <c r="C13" s="85"/>
      <c r="D13" s="85"/>
      <c r="E13" s="85"/>
      <c r="F13" s="85"/>
      <c r="G13" s="85"/>
    </row>
    <row r="14" spans="1:7" ht="12.75">
      <c r="A14" s="1" t="s">
        <v>14</v>
      </c>
      <c r="B14" s="11">
        <v>15.76</v>
      </c>
      <c r="C14" s="85"/>
      <c r="D14" s="85"/>
      <c r="E14" s="85"/>
      <c r="F14" s="85"/>
      <c r="G14" s="85"/>
    </row>
    <row r="15" spans="1:7" ht="12.75">
      <c r="A15" s="1" t="s">
        <v>15</v>
      </c>
      <c r="B15" s="11">
        <v>0</v>
      </c>
      <c r="C15" s="85"/>
      <c r="D15" s="85"/>
      <c r="E15" s="85"/>
      <c r="F15" s="85"/>
      <c r="G15" s="85"/>
    </row>
    <row r="16" spans="1:7" ht="12.75">
      <c r="A16" s="1" t="s">
        <v>16</v>
      </c>
      <c r="B16" s="11">
        <v>8</v>
      </c>
      <c r="C16" s="85"/>
      <c r="D16" s="85"/>
      <c r="E16" s="85"/>
      <c r="F16" s="85"/>
      <c r="G16" s="85"/>
    </row>
    <row r="17" spans="1:7" ht="12.75">
      <c r="A17" s="1" t="s">
        <v>17</v>
      </c>
      <c r="B17" s="12">
        <v>3.07</v>
      </c>
      <c r="C17" s="85"/>
      <c r="D17" s="85"/>
      <c r="E17" s="85"/>
      <c r="F17" s="85"/>
      <c r="G17" s="85"/>
    </row>
    <row r="18" spans="1:7" ht="12.75">
      <c r="A18" t="s">
        <v>2</v>
      </c>
      <c r="B18" s="2">
        <f>SUM(B7:B17)</f>
        <v>125.90999999999998</v>
      </c>
      <c r="C18" s="85"/>
      <c r="D18" s="85"/>
      <c r="E18" s="85"/>
      <c r="F18" s="85"/>
      <c r="G18" s="85"/>
    </row>
    <row r="19" spans="2:7" ht="12.75">
      <c r="B19" s="2"/>
      <c r="C19" s="85"/>
      <c r="D19" s="85"/>
      <c r="E19" s="85"/>
      <c r="F19" s="85"/>
      <c r="G19" s="85"/>
    </row>
    <row r="20" spans="1:7" ht="12.75">
      <c r="A20" t="s">
        <v>3</v>
      </c>
      <c r="B20" s="2"/>
      <c r="C20" s="85"/>
      <c r="D20" s="85"/>
      <c r="E20" s="85"/>
      <c r="F20" s="85"/>
      <c r="G20" s="85"/>
    </row>
    <row r="21" spans="1:7" ht="12.75">
      <c r="A21" s="1" t="s">
        <v>18</v>
      </c>
      <c r="B21" s="7">
        <v>6.32</v>
      </c>
      <c r="C21" s="85"/>
      <c r="D21" s="85"/>
      <c r="E21" s="85"/>
      <c r="F21" s="85"/>
      <c r="G21" s="85"/>
    </row>
    <row r="22" spans="1:7" ht="12.75">
      <c r="A22" s="1" t="s">
        <v>19</v>
      </c>
      <c r="B22" s="7">
        <v>17.99</v>
      </c>
      <c r="C22" s="85"/>
      <c r="D22" s="85"/>
      <c r="E22" s="85"/>
      <c r="F22" s="85"/>
      <c r="G22" s="85"/>
    </row>
    <row r="23" spans="1:7" ht="12.75">
      <c r="A23" s="1" t="s">
        <v>20</v>
      </c>
      <c r="B23" s="7">
        <v>10.04</v>
      </c>
      <c r="C23" s="85"/>
      <c r="D23" s="85"/>
      <c r="E23" s="85"/>
      <c r="F23" s="85"/>
      <c r="G23" s="85"/>
    </row>
    <row r="24" spans="1:7" ht="12.75">
      <c r="A24" s="1" t="s">
        <v>21</v>
      </c>
      <c r="B24" s="8">
        <v>40.8</v>
      </c>
      <c r="C24" s="85"/>
      <c r="D24" s="85"/>
      <c r="E24" s="85"/>
      <c r="F24" s="85"/>
      <c r="G24" s="85"/>
    </row>
    <row r="25" spans="1:7" ht="12.75">
      <c r="A25" t="s">
        <v>4</v>
      </c>
      <c r="B25" s="2">
        <f>SUM(B21:B24)</f>
        <v>75.14999999999999</v>
      </c>
      <c r="C25" s="85"/>
      <c r="D25" s="85"/>
      <c r="E25" s="85"/>
      <c r="F25" s="85"/>
      <c r="G25" s="85"/>
    </row>
    <row r="26" spans="2:7" ht="12.75">
      <c r="B26" s="2"/>
      <c r="C26" s="85"/>
      <c r="D26" s="85"/>
      <c r="E26" s="85"/>
      <c r="F26" s="85"/>
      <c r="G26" s="85"/>
    </row>
    <row r="27" spans="1:7" ht="12.75">
      <c r="A27" t="s">
        <v>5</v>
      </c>
      <c r="B27" s="2">
        <f>B18+B25</f>
        <v>201.05999999999997</v>
      </c>
      <c r="C27" s="85"/>
      <c r="D27" s="85"/>
      <c r="E27" s="85"/>
      <c r="F27" s="85"/>
      <c r="G27" s="85"/>
    </row>
    <row r="28" spans="2:7" ht="12.75">
      <c r="B28" s="2"/>
      <c r="C28" s="85"/>
      <c r="D28" s="85"/>
      <c r="E28" s="85"/>
      <c r="F28" s="85"/>
      <c r="G28" s="85"/>
    </row>
    <row r="29" spans="1:7" ht="12.75">
      <c r="A29" t="s">
        <v>33</v>
      </c>
      <c r="B29" s="2">
        <f>B4-B27</f>
        <v>91.04000000000005</v>
      </c>
      <c r="C29" s="85"/>
      <c r="D29" s="85"/>
      <c r="E29" s="85"/>
      <c r="F29" s="85"/>
      <c r="G29" s="85"/>
    </row>
    <row r="30" spans="2:7" ht="12.75">
      <c r="B30" s="2"/>
      <c r="C30" s="85"/>
      <c r="D30" s="85"/>
      <c r="E30" s="85"/>
      <c r="F30" s="85"/>
      <c r="G30" s="85"/>
    </row>
    <row r="31" spans="1:7" ht="12.75">
      <c r="A31" t="s">
        <v>6</v>
      </c>
      <c r="B31" s="25" t="s">
        <v>39</v>
      </c>
      <c r="C31" s="85"/>
      <c r="D31" s="85"/>
      <c r="E31" s="85"/>
      <c r="F31" s="85"/>
      <c r="G31" s="85"/>
    </row>
    <row r="32" spans="1:7" ht="12.75">
      <c r="A32" s="1" t="s">
        <v>22</v>
      </c>
      <c r="B32" s="13">
        <f>B18/B2</f>
        <v>0.09914173228346455</v>
      </c>
      <c r="C32" s="85"/>
      <c r="D32" s="85"/>
      <c r="E32" s="85"/>
      <c r="F32" s="85"/>
      <c r="G32" s="85"/>
    </row>
    <row r="33" spans="1:7" ht="12.75">
      <c r="A33" t="s">
        <v>23</v>
      </c>
      <c r="B33" s="13">
        <f>B25/B2</f>
        <v>0.059173228346456684</v>
      </c>
      <c r="C33" s="85"/>
      <c r="D33" s="85"/>
      <c r="E33" s="85"/>
      <c r="F33" s="85"/>
      <c r="G33" s="85"/>
    </row>
    <row r="34" spans="1:7" ht="12.75">
      <c r="A34" t="s">
        <v>27</v>
      </c>
      <c r="B34" s="13">
        <f>B27/B2</f>
        <v>0.15831496062992123</v>
      </c>
      <c r="C34" s="85"/>
      <c r="D34" s="85"/>
      <c r="E34" s="85"/>
      <c r="F34" s="85"/>
      <c r="G34" s="85"/>
    </row>
  </sheetData>
  <sheetProtection sheet="1" objects="1" scenarios="1" selectLockedCells="1"/>
  <mergeCells count="34"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23:G23"/>
    <mergeCell ref="C24:G24"/>
    <mergeCell ref="C13:G13"/>
    <mergeCell ref="C14:G14"/>
    <mergeCell ref="C15:G15"/>
    <mergeCell ref="C16:G16"/>
    <mergeCell ref="C17:G17"/>
    <mergeCell ref="C18:G18"/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19:G19"/>
    <mergeCell ref="C20:G20"/>
    <mergeCell ref="C21:G21"/>
    <mergeCell ref="C22:G22"/>
  </mergeCell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47</v>
      </c>
      <c r="B1" s="24" t="s">
        <v>0</v>
      </c>
      <c r="C1" s="88" t="s">
        <v>31</v>
      </c>
      <c r="D1" s="88"/>
      <c r="E1" s="88"/>
      <c r="F1" s="88"/>
      <c r="G1" s="88"/>
    </row>
    <row r="2" spans="1:7" ht="12.75">
      <c r="A2" t="s">
        <v>29</v>
      </c>
      <c r="B2" s="9">
        <v>950</v>
      </c>
      <c r="C2" s="85"/>
      <c r="D2" s="85"/>
      <c r="E2" s="85"/>
      <c r="F2" s="85"/>
      <c r="G2" s="85"/>
    </row>
    <row r="3" spans="1:7" ht="12.75">
      <c r="A3" t="s">
        <v>91</v>
      </c>
      <c r="B3" s="10">
        <v>0.234</v>
      </c>
      <c r="C3" s="85"/>
      <c r="D3" s="85"/>
      <c r="E3" s="85"/>
      <c r="F3" s="85"/>
      <c r="G3" s="85"/>
    </row>
    <row r="4" spans="1:7" ht="12.75">
      <c r="A4" t="s">
        <v>28</v>
      </c>
      <c r="B4">
        <f>B2*B3</f>
        <v>222.3</v>
      </c>
      <c r="C4" s="85"/>
      <c r="D4" s="85"/>
      <c r="E4" s="85"/>
      <c r="F4" s="85"/>
      <c r="G4" s="85"/>
    </row>
    <row r="5" spans="3:7" ht="12.75">
      <c r="C5" s="85"/>
      <c r="D5" s="85"/>
      <c r="E5" s="85"/>
      <c r="F5" s="85"/>
      <c r="G5" s="85"/>
    </row>
    <row r="6" spans="1:7" ht="12.75">
      <c r="A6" t="s">
        <v>1</v>
      </c>
      <c r="C6" s="85"/>
      <c r="D6" s="85"/>
      <c r="E6" s="85"/>
      <c r="F6" s="85"/>
      <c r="G6" s="85"/>
    </row>
    <row r="7" spans="1:7" ht="12.75">
      <c r="A7" s="1" t="s">
        <v>8</v>
      </c>
      <c r="B7" s="11">
        <v>13.2</v>
      </c>
      <c r="C7" s="85"/>
      <c r="D7" s="85"/>
      <c r="E7" s="85"/>
      <c r="F7" s="85"/>
      <c r="G7" s="85"/>
    </row>
    <row r="8" spans="1:7" ht="12.75">
      <c r="A8" s="1" t="s">
        <v>9</v>
      </c>
      <c r="B8" s="11">
        <v>15.5</v>
      </c>
      <c r="C8" s="85"/>
      <c r="D8" s="85"/>
      <c r="E8" s="85"/>
      <c r="F8" s="85"/>
      <c r="G8" s="85"/>
    </row>
    <row r="9" spans="1:7" ht="12.75">
      <c r="A9" s="1" t="s">
        <v>24</v>
      </c>
      <c r="B9" s="11">
        <v>0</v>
      </c>
      <c r="C9" s="85"/>
      <c r="D9" s="85"/>
      <c r="E9" s="85"/>
      <c r="F9" s="85"/>
      <c r="G9" s="85"/>
    </row>
    <row r="10" spans="1:7" ht="12.75">
      <c r="A10" s="1" t="s">
        <v>10</v>
      </c>
      <c r="B10" s="11">
        <v>6</v>
      </c>
      <c r="C10" s="85" t="s">
        <v>155</v>
      </c>
      <c r="D10" s="85"/>
      <c r="E10" s="85"/>
      <c r="F10" s="85"/>
      <c r="G10" s="85"/>
    </row>
    <row r="11" spans="1:7" ht="12.75">
      <c r="A11" s="1" t="s">
        <v>12</v>
      </c>
      <c r="B11" s="11">
        <v>35.9</v>
      </c>
      <c r="C11" s="85"/>
      <c r="D11" s="85"/>
      <c r="E11" s="85"/>
      <c r="F11" s="85"/>
      <c r="G11" s="85"/>
    </row>
    <row r="12" spans="1:7" ht="12.75">
      <c r="A12" s="1" t="s">
        <v>11</v>
      </c>
      <c r="B12" s="11">
        <v>12</v>
      </c>
      <c r="C12" s="85"/>
      <c r="D12" s="85"/>
      <c r="E12" s="85"/>
      <c r="F12" s="85"/>
      <c r="G12" s="85"/>
    </row>
    <row r="13" spans="1:7" ht="12.75">
      <c r="A13" s="1" t="s">
        <v>13</v>
      </c>
      <c r="B13" s="11">
        <v>14.91</v>
      </c>
      <c r="C13" s="85"/>
      <c r="D13" s="85"/>
      <c r="E13" s="85"/>
      <c r="F13" s="85"/>
      <c r="G13" s="85"/>
    </row>
    <row r="14" spans="1:7" ht="12.75">
      <c r="A14" s="1" t="s">
        <v>14</v>
      </c>
      <c r="B14" s="11">
        <v>15.38</v>
      </c>
      <c r="C14" s="85"/>
      <c r="D14" s="85"/>
      <c r="E14" s="85"/>
      <c r="F14" s="85"/>
      <c r="G14" s="85"/>
    </row>
    <row r="15" spans="1:7" ht="12.75">
      <c r="A15" s="1" t="s">
        <v>15</v>
      </c>
      <c r="B15" s="11">
        <v>0</v>
      </c>
      <c r="C15" s="85"/>
      <c r="D15" s="85"/>
      <c r="E15" s="85"/>
      <c r="F15" s="85"/>
      <c r="G15" s="85"/>
    </row>
    <row r="16" spans="1:7" ht="12.75">
      <c r="A16" s="1" t="s">
        <v>16</v>
      </c>
      <c r="B16" s="11">
        <v>1.5</v>
      </c>
      <c r="C16" s="85"/>
      <c r="D16" s="85"/>
      <c r="E16" s="85"/>
      <c r="F16" s="85"/>
      <c r="G16" s="85"/>
    </row>
    <row r="17" spans="1:7" ht="12.75">
      <c r="A17" s="1" t="s">
        <v>17</v>
      </c>
      <c r="B17" s="12">
        <v>2.86</v>
      </c>
      <c r="C17" s="85"/>
      <c r="D17" s="85"/>
      <c r="E17" s="85"/>
      <c r="F17" s="85"/>
      <c r="G17" s="85"/>
    </row>
    <row r="18" spans="1:7" ht="12.75">
      <c r="A18" t="s">
        <v>2</v>
      </c>
      <c r="B18" s="2">
        <f>SUM(B7:B17)</f>
        <v>117.24999999999999</v>
      </c>
      <c r="C18" s="85"/>
      <c r="D18" s="85"/>
      <c r="E18" s="85"/>
      <c r="F18" s="85"/>
      <c r="G18" s="85"/>
    </row>
    <row r="19" spans="2:7" ht="12.75">
      <c r="B19" s="2"/>
      <c r="C19" s="85"/>
      <c r="D19" s="85"/>
      <c r="E19" s="85"/>
      <c r="F19" s="85"/>
      <c r="G19" s="85"/>
    </row>
    <row r="20" spans="1:7" ht="12.75">
      <c r="A20" t="s">
        <v>3</v>
      </c>
      <c r="B20" s="2"/>
      <c r="C20" s="85"/>
      <c r="D20" s="85"/>
      <c r="E20" s="85"/>
      <c r="F20" s="85"/>
      <c r="G20" s="85"/>
    </row>
    <row r="21" spans="1:7" ht="12.75">
      <c r="A21" s="1" t="s">
        <v>18</v>
      </c>
      <c r="B21" s="7">
        <v>6.35</v>
      </c>
      <c r="C21" s="85"/>
      <c r="D21" s="85"/>
      <c r="E21" s="85"/>
      <c r="F21" s="85"/>
      <c r="G21" s="85"/>
    </row>
    <row r="22" spans="1:7" ht="12.75">
      <c r="A22" s="1" t="s">
        <v>19</v>
      </c>
      <c r="B22" s="7">
        <v>17.43</v>
      </c>
      <c r="C22" s="85"/>
      <c r="D22" s="85"/>
      <c r="E22" s="85"/>
      <c r="F22" s="85"/>
      <c r="G22" s="85"/>
    </row>
    <row r="23" spans="1:7" ht="12.75">
      <c r="A23" s="1" t="s">
        <v>20</v>
      </c>
      <c r="B23" s="7">
        <v>10.66</v>
      </c>
      <c r="C23" s="85"/>
      <c r="D23" s="85"/>
      <c r="E23" s="85"/>
      <c r="F23" s="85"/>
      <c r="G23" s="85"/>
    </row>
    <row r="24" spans="1:7" ht="12.75">
      <c r="A24" s="1" t="s">
        <v>21</v>
      </c>
      <c r="B24" s="8">
        <v>40.8</v>
      </c>
      <c r="C24" s="85"/>
      <c r="D24" s="85"/>
      <c r="E24" s="85"/>
      <c r="F24" s="85"/>
      <c r="G24" s="85"/>
    </row>
    <row r="25" spans="1:7" ht="12.75">
      <c r="A25" t="s">
        <v>4</v>
      </c>
      <c r="B25" s="2">
        <f>SUM(B21:B24)</f>
        <v>75.24</v>
      </c>
      <c r="C25" s="85"/>
      <c r="D25" s="85"/>
      <c r="E25" s="85"/>
      <c r="F25" s="85"/>
      <c r="G25" s="85"/>
    </row>
    <row r="26" spans="2:7" ht="12.75">
      <c r="B26" s="2"/>
      <c r="C26" s="85"/>
      <c r="D26" s="85"/>
      <c r="E26" s="85"/>
      <c r="F26" s="85"/>
      <c r="G26" s="85"/>
    </row>
    <row r="27" spans="1:7" ht="12.75">
      <c r="A27" t="s">
        <v>5</v>
      </c>
      <c r="B27" s="2">
        <f>B18+B25</f>
        <v>192.48999999999998</v>
      </c>
      <c r="C27" s="85"/>
      <c r="D27" s="85"/>
      <c r="E27" s="85"/>
      <c r="F27" s="85"/>
      <c r="G27" s="85"/>
    </row>
    <row r="28" spans="2:7" ht="12.75">
      <c r="B28" s="2"/>
      <c r="C28" s="85"/>
      <c r="D28" s="85"/>
      <c r="E28" s="85"/>
      <c r="F28" s="85"/>
      <c r="G28" s="85"/>
    </row>
    <row r="29" spans="1:7" ht="12.75">
      <c r="A29" t="s">
        <v>33</v>
      </c>
      <c r="B29" s="2">
        <f>B4-B27</f>
        <v>29.81000000000003</v>
      </c>
      <c r="C29" s="85"/>
      <c r="D29" s="85"/>
      <c r="E29" s="85"/>
      <c r="F29" s="85"/>
      <c r="G29" s="85"/>
    </row>
    <row r="30" spans="2:7" ht="12.75">
      <c r="B30" s="2"/>
      <c r="C30" s="85"/>
      <c r="D30" s="85"/>
      <c r="E30" s="85"/>
      <c r="F30" s="85"/>
      <c r="G30" s="85"/>
    </row>
    <row r="31" spans="1:7" ht="12.75">
      <c r="A31" t="s">
        <v>6</v>
      </c>
      <c r="B31" s="25" t="s">
        <v>39</v>
      </c>
      <c r="C31" s="85"/>
      <c r="D31" s="85"/>
      <c r="E31" s="85"/>
      <c r="F31" s="85"/>
      <c r="G31" s="85"/>
    </row>
    <row r="32" spans="1:7" ht="12.75">
      <c r="A32" s="1" t="s">
        <v>22</v>
      </c>
      <c r="B32" s="13">
        <f>B18/B2</f>
        <v>0.12342105263157893</v>
      </c>
      <c r="C32" s="85"/>
      <c r="D32" s="85"/>
      <c r="E32" s="85"/>
      <c r="F32" s="85"/>
      <c r="G32" s="85"/>
    </row>
    <row r="33" spans="1:7" ht="12.75">
      <c r="A33" t="s">
        <v>23</v>
      </c>
      <c r="B33" s="13">
        <f>B25/B2</f>
        <v>0.07919999999999999</v>
      </c>
      <c r="C33" s="85"/>
      <c r="D33" s="85"/>
      <c r="E33" s="85"/>
      <c r="F33" s="85"/>
      <c r="G33" s="85"/>
    </row>
    <row r="34" spans="1:7" ht="12.75">
      <c r="A34" t="s">
        <v>27</v>
      </c>
      <c r="B34" s="13">
        <f>B27/B2</f>
        <v>0.20262105263157892</v>
      </c>
      <c r="C34" s="85"/>
      <c r="D34" s="85"/>
      <c r="E34" s="85"/>
      <c r="F34" s="85"/>
      <c r="G34" s="85"/>
    </row>
  </sheetData>
  <sheetProtection sheet="1" objects="1" scenarios="1" selectLockedCells="1"/>
  <mergeCells count="34"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23:G23"/>
    <mergeCell ref="C24:G24"/>
    <mergeCell ref="C13:G13"/>
    <mergeCell ref="C14:G14"/>
    <mergeCell ref="C15:G15"/>
    <mergeCell ref="C16:G16"/>
    <mergeCell ref="C17:G17"/>
    <mergeCell ref="C18:G18"/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19:G19"/>
    <mergeCell ref="C20:G20"/>
    <mergeCell ref="C21:G21"/>
    <mergeCell ref="C22:G2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48</v>
      </c>
      <c r="B1" s="24" t="s">
        <v>0</v>
      </c>
      <c r="C1" s="88" t="s">
        <v>31</v>
      </c>
      <c r="D1" s="88"/>
      <c r="E1" s="88"/>
      <c r="F1" s="88"/>
      <c r="G1" s="88"/>
    </row>
    <row r="2" spans="1:7" ht="12.75">
      <c r="A2" t="s">
        <v>29</v>
      </c>
      <c r="B2" s="9">
        <v>950</v>
      </c>
      <c r="C2" s="85"/>
      <c r="D2" s="85"/>
      <c r="E2" s="85"/>
      <c r="F2" s="85"/>
      <c r="G2" s="85"/>
    </row>
    <row r="3" spans="1:7" ht="12.75">
      <c r="A3" t="s">
        <v>30</v>
      </c>
      <c r="B3" s="10">
        <v>0.233</v>
      </c>
      <c r="C3" s="85"/>
      <c r="D3" s="85"/>
      <c r="E3" s="85"/>
      <c r="F3" s="85"/>
      <c r="G3" s="85"/>
    </row>
    <row r="4" spans="1:7" ht="12.75">
      <c r="A4" t="s">
        <v>28</v>
      </c>
      <c r="B4" s="2">
        <f>B2*B3</f>
        <v>221.35000000000002</v>
      </c>
      <c r="C4" s="85"/>
      <c r="D4" s="85"/>
      <c r="E4" s="85"/>
      <c r="F4" s="85"/>
      <c r="G4" s="85"/>
    </row>
    <row r="5" spans="3:7" ht="12.75">
      <c r="C5" s="85"/>
      <c r="D5" s="85"/>
      <c r="E5" s="85"/>
      <c r="F5" s="85"/>
      <c r="G5" s="85"/>
    </row>
    <row r="6" spans="1:7" ht="12.75">
      <c r="A6" t="s">
        <v>1</v>
      </c>
      <c r="C6" s="85"/>
      <c r="D6" s="85"/>
      <c r="E6" s="85"/>
      <c r="F6" s="85"/>
      <c r="G6" s="85"/>
    </row>
    <row r="7" spans="1:7" ht="12.75">
      <c r="A7" s="1" t="s">
        <v>8</v>
      </c>
      <c r="B7" s="11">
        <v>27</v>
      </c>
      <c r="C7" s="85"/>
      <c r="D7" s="85"/>
      <c r="E7" s="85"/>
      <c r="F7" s="85"/>
      <c r="G7" s="85"/>
    </row>
    <row r="8" spans="1:7" ht="12.75">
      <c r="A8" s="1" t="s">
        <v>9</v>
      </c>
      <c r="B8" s="11">
        <v>14</v>
      </c>
      <c r="C8" s="85"/>
      <c r="D8" s="85"/>
      <c r="E8" s="85"/>
      <c r="F8" s="85"/>
      <c r="G8" s="85"/>
    </row>
    <row r="9" spans="1:7" ht="12.75">
      <c r="A9" s="1" t="s">
        <v>24</v>
      </c>
      <c r="B9" s="11">
        <v>0</v>
      </c>
      <c r="C9" s="85"/>
      <c r="D9" s="85"/>
      <c r="E9" s="85"/>
      <c r="F9" s="85"/>
      <c r="G9" s="85"/>
    </row>
    <row r="10" spans="1:7" ht="12.75">
      <c r="A10" s="1" t="s">
        <v>10</v>
      </c>
      <c r="B10" s="11">
        <v>0</v>
      </c>
      <c r="C10" s="85"/>
      <c r="D10" s="85"/>
      <c r="E10" s="85"/>
      <c r="F10" s="85"/>
      <c r="G10" s="85"/>
    </row>
    <row r="11" spans="1:7" ht="12.75">
      <c r="A11" s="1" t="s">
        <v>12</v>
      </c>
      <c r="B11" s="11">
        <v>21.26</v>
      </c>
      <c r="C11" s="85"/>
      <c r="D11" s="85"/>
      <c r="E11" s="85"/>
      <c r="F11" s="85"/>
      <c r="G11" s="85"/>
    </row>
    <row r="12" spans="1:7" ht="12.75">
      <c r="A12" s="1" t="s">
        <v>11</v>
      </c>
      <c r="B12" s="11">
        <v>12</v>
      </c>
      <c r="C12" s="85"/>
      <c r="D12" s="85"/>
      <c r="E12" s="85"/>
      <c r="F12" s="85"/>
      <c r="G12" s="85"/>
    </row>
    <row r="13" spans="1:7" ht="12.75">
      <c r="A13" s="1" t="s">
        <v>13</v>
      </c>
      <c r="B13" s="11">
        <v>14.48</v>
      </c>
      <c r="C13" s="85"/>
      <c r="D13" s="85"/>
      <c r="E13" s="85"/>
      <c r="F13" s="85"/>
      <c r="G13" s="85"/>
    </row>
    <row r="14" spans="1:7" ht="12.75">
      <c r="A14" s="1" t="s">
        <v>14</v>
      </c>
      <c r="B14" s="11">
        <v>14.88</v>
      </c>
      <c r="C14" s="85"/>
      <c r="D14" s="85"/>
      <c r="E14" s="85"/>
      <c r="F14" s="85"/>
      <c r="G14" s="85"/>
    </row>
    <row r="15" spans="1:7" ht="12.75">
      <c r="A15" s="1" t="s">
        <v>15</v>
      </c>
      <c r="B15" s="11">
        <v>0</v>
      </c>
      <c r="C15" s="85"/>
      <c r="D15" s="85"/>
      <c r="E15" s="85"/>
      <c r="F15" s="85"/>
      <c r="G15" s="85"/>
    </row>
    <row r="16" spans="1:7" ht="12.75">
      <c r="A16" s="1" t="s">
        <v>16</v>
      </c>
      <c r="B16" s="11">
        <v>1.5</v>
      </c>
      <c r="C16" s="85"/>
      <c r="D16" s="85"/>
      <c r="E16" s="85"/>
      <c r="F16" s="85"/>
      <c r="G16" s="85"/>
    </row>
    <row r="17" spans="1:7" ht="12.75">
      <c r="A17" s="1" t="s">
        <v>17</v>
      </c>
      <c r="B17" s="12">
        <v>2.63</v>
      </c>
      <c r="C17" s="85"/>
      <c r="D17" s="85"/>
      <c r="E17" s="85"/>
      <c r="F17" s="85"/>
      <c r="G17" s="85"/>
    </row>
    <row r="18" spans="1:7" ht="12.75">
      <c r="A18" t="s">
        <v>2</v>
      </c>
      <c r="B18" s="2">
        <f>SUM(B7:B17)</f>
        <v>107.75</v>
      </c>
      <c r="C18" s="85"/>
      <c r="D18" s="85"/>
      <c r="E18" s="85"/>
      <c r="F18" s="85"/>
      <c r="G18" s="85"/>
    </row>
    <row r="19" spans="2:7" ht="12.75">
      <c r="B19" s="2"/>
      <c r="C19" s="85"/>
      <c r="D19" s="85"/>
      <c r="E19" s="85"/>
      <c r="F19" s="85"/>
      <c r="G19" s="85"/>
    </row>
    <row r="20" spans="1:7" ht="12.75">
      <c r="A20" t="s">
        <v>3</v>
      </c>
      <c r="B20" s="2"/>
      <c r="C20" s="85"/>
      <c r="D20" s="85"/>
      <c r="E20" s="85"/>
      <c r="F20" s="85"/>
      <c r="G20" s="85"/>
    </row>
    <row r="21" spans="1:7" ht="12.75">
      <c r="A21" s="1" t="s">
        <v>18</v>
      </c>
      <c r="B21" s="7">
        <v>6.22</v>
      </c>
      <c r="C21" s="85"/>
      <c r="D21" s="85"/>
      <c r="E21" s="85"/>
      <c r="F21" s="85"/>
      <c r="G21" s="85"/>
    </row>
    <row r="22" spans="1:7" ht="12.75">
      <c r="A22" s="1" t="s">
        <v>19</v>
      </c>
      <c r="B22" s="7">
        <v>17.04</v>
      </c>
      <c r="C22" s="85"/>
      <c r="D22" s="85"/>
      <c r="E22" s="85"/>
      <c r="F22" s="85"/>
      <c r="G22" s="85"/>
    </row>
    <row r="23" spans="1:7" ht="12.75">
      <c r="A23" s="1" t="s">
        <v>20</v>
      </c>
      <c r="B23" s="7">
        <v>10.1</v>
      </c>
      <c r="C23" s="85"/>
      <c r="D23" s="85"/>
      <c r="E23" s="85"/>
      <c r="F23" s="85"/>
      <c r="G23" s="85"/>
    </row>
    <row r="24" spans="1:7" ht="12.75">
      <c r="A24" s="1" t="s">
        <v>21</v>
      </c>
      <c r="B24" s="8">
        <v>40.8</v>
      </c>
      <c r="C24" s="85"/>
      <c r="D24" s="85"/>
      <c r="E24" s="85"/>
      <c r="F24" s="85"/>
      <c r="G24" s="85"/>
    </row>
    <row r="25" spans="1:7" ht="12.75">
      <c r="A25" t="s">
        <v>4</v>
      </c>
      <c r="B25" s="2">
        <f>SUM(B21:B24)</f>
        <v>74.16</v>
      </c>
      <c r="C25" s="85"/>
      <c r="D25" s="85"/>
      <c r="E25" s="85"/>
      <c r="F25" s="85"/>
      <c r="G25" s="85"/>
    </row>
    <row r="26" spans="2:7" ht="12.75">
      <c r="B26" s="2"/>
      <c r="C26" s="85"/>
      <c r="D26" s="85"/>
      <c r="E26" s="85"/>
      <c r="F26" s="85"/>
      <c r="G26" s="85"/>
    </row>
    <row r="27" spans="1:7" ht="12.75">
      <c r="A27" t="s">
        <v>5</v>
      </c>
      <c r="B27" s="2">
        <f>B18+B25</f>
        <v>181.91</v>
      </c>
      <c r="C27" s="85"/>
      <c r="D27" s="85"/>
      <c r="E27" s="85"/>
      <c r="F27" s="85"/>
      <c r="G27" s="85"/>
    </row>
    <row r="28" spans="2:7" ht="12.75">
      <c r="B28" s="2"/>
      <c r="C28" s="85"/>
      <c r="D28" s="85"/>
      <c r="E28" s="85"/>
      <c r="F28" s="85"/>
      <c r="G28" s="85"/>
    </row>
    <row r="29" spans="1:7" ht="12.75">
      <c r="A29" t="s">
        <v>33</v>
      </c>
      <c r="B29" s="2">
        <f>B4-B27</f>
        <v>39.440000000000026</v>
      </c>
      <c r="C29" s="85"/>
      <c r="D29" s="85"/>
      <c r="E29" s="85"/>
      <c r="F29" s="85"/>
      <c r="G29" s="85"/>
    </row>
    <row r="30" spans="2:7" ht="12.75">
      <c r="B30" s="2"/>
      <c r="C30" s="85"/>
      <c r="D30" s="85"/>
      <c r="E30" s="85"/>
      <c r="F30" s="85"/>
      <c r="G30" s="85"/>
    </row>
    <row r="31" spans="1:7" ht="12.75">
      <c r="A31" t="s">
        <v>6</v>
      </c>
      <c r="B31" s="25" t="s">
        <v>39</v>
      </c>
      <c r="C31" s="85"/>
      <c r="D31" s="85"/>
      <c r="E31" s="85"/>
      <c r="F31" s="85"/>
      <c r="G31" s="85"/>
    </row>
    <row r="32" spans="1:7" ht="12.75">
      <c r="A32" s="1" t="s">
        <v>22</v>
      </c>
      <c r="B32" s="13">
        <f>B18/B2</f>
        <v>0.11342105263157895</v>
      </c>
      <c r="C32" s="85"/>
      <c r="D32" s="85"/>
      <c r="E32" s="85"/>
      <c r="F32" s="85"/>
      <c r="G32" s="85"/>
    </row>
    <row r="33" spans="1:7" ht="12.75">
      <c r="A33" t="s">
        <v>23</v>
      </c>
      <c r="B33" s="13">
        <f>B25/B2</f>
        <v>0.07806315789473683</v>
      </c>
      <c r="C33" s="85"/>
      <c r="D33" s="85"/>
      <c r="E33" s="85"/>
      <c r="F33" s="85"/>
      <c r="G33" s="85"/>
    </row>
    <row r="34" spans="1:7" ht="12.75">
      <c r="A34" t="s">
        <v>27</v>
      </c>
      <c r="B34" s="13">
        <f>B27/B2</f>
        <v>0.19148421052631578</v>
      </c>
      <c r="C34" s="85"/>
      <c r="D34" s="85"/>
      <c r="E34" s="85"/>
      <c r="F34" s="85"/>
      <c r="G34" s="85"/>
    </row>
  </sheetData>
  <sheetProtection sheet="1" objects="1" scenarios="1" selectLockedCells="1"/>
  <mergeCells count="34"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23:G23"/>
    <mergeCell ref="C24:G24"/>
    <mergeCell ref="C13:G13"/>
    <mergeCell ref="C14:G14"/>
    <mergeCell ref="C15:G15"/>
    <mergeCell ref="C16:G16"/>
    <mergeCell ref="C17:G17"/>
    <mergeCell ref="C18:G18"/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19:G19"/>
    <mergeCell ref="C20:G20"/>
    <mergeCell ref="C21:G21"/>
    <mergeCell ref="C22:G2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49</v>
      </c>
      <c r="B1" s="24" t="s">
        <v>0</v>
      </c>
      <c r="C1" s="88" t="s">
        <v>31</v>
      </c>
      <c r="D1" s="88"/>
      <c r="E1" s="88"/>
      <c r="F1" s="88"/>
      <c r="G1" s="88"/>
    </row>
    <row r="2" spans="1:7" ht="12.75">
      <c r="A2" t="s">
        <v>29</v>
      </c>
      <c r="B2" s="9">
        <v>1300</v>
      </c>
      <c r="C2" s="85"/>
      <c r="D2" s="85"/>
      <c r="E2" s="85"/>
      <c r="F2" s="85"/>
      <c r="G2" s="85"/>
    </row>
    <row r="3" spans="1:7" ht="12.75">
      <c r="A3" t="s">
        <v>30</v>
      </c>
      <c r="B3" s="10">
        <v>0.075</v>
      </c>
      <c r="C3" s="85"/>
      <c r="D3" s="85"/>
      <c r="E3" s="85"/>
      <c r="F3" s="85"/>
      <c r="G3" s="85"/>
    </row>
    <row r="4" spans="1:7" ht="12.75">
      <c r="A4" t="s">
        <v>28</v>
      </c>
      <c r="B4" s="2">
        <f>B2*B3</f>
        <v>97.5</v>
      </c>
      <c r="C4" s="85"/>
      <c r="D4" s="85"/>
      <c r="E4" s="85"/>
      <c r="F4" s="85"/>
      <c r="G4" s="85"/>
    </row>
    <row r="5" spans="3:7" ht="12.75">
      <c r="C5" s="85"/>
      <c r="D5" s="85"/>
      <c r="E5" s="85"/>
      <c r="F5" s="85"/>
      <c r="G5" s="85"/>
    </row>
    <row r="6" spans="1:7" ht="12.75">
      <c r="A6" t="s">
        <v>1</v>
      </c>
      <c r="C6" s="85"/>
      <c r="D6" s="85"/>
      <c r="E6" s="85"/>
      <c r="F6" s="85"/>
      <c r="G6" s="85"/>
    </row>
    <row r="7" spans="1:7" ht="12.75">
      <c r="A7" s="1" t="s">
        <v>8</v>
      </c>
      <c r="B7" s="11">
        <v>6.5</v>
      </c>
      <c r="C7" s="85"/>
      <c r="D7" s="85"/>
      <c r="E7" s="85"/>
      <c r="F7" s="85"/>
      <c r="G7" s="85"/>
    </row>
    <row r="8" spans="1:7" ht="12.75">
      <c r="A8" s="1" t="s">
        <v>9</v>
      </c>
      <c r="B8" s="11">
        <v>6.2</v>
      </c>
      <c r="C8" s="85"/>
      <c r="D8" s="85"/>
      <c r="E8" s="85"/>
      <c r="F8" s="85"/>
      <c r="G8" s="85"/>
    </row>
    <row r="9" spans="1:7" ht="12.75">
      <c r="A9" s="1" t="s">
        <v>24</v>
      </c>
      <c r="B9" s="11">
        <v>0</v>
      </c>
      <c r="C9" s="85"/>
      <c r="D9" s="85"/>
      <c r="E9" s="85"/>
      <c r="F9" s="85"/>
      <c r="G9" s="85"/>
    </row>
    <row r="10" spans="1:7" ht="12.75">
      <c r="A10" s="1" t="s">
        <v>10</v>
      </c>
      <c r="B10" s="11">
        <v>0</v>
      </c>
      <c r="C10" s="85"/>
      <c r="D10" s="85"/>
      <c r="E10" s="85"/>
      <c r="F10" s="85"/>
      <c r="G10" s="85"/>
    </row>
    <row r="11" spans="1:7" ht="12.75">
      <c r="A11" s="1" t="s">
        <v>12</v>
      </c>
      <c r="B11" s="11">
        <v>20.89</v>
      </c>
      <c r="C11" s="85"/>
      <c r="D11" s="85"/>
      <c r="E11" s="85"/>
      <c r="F11" s="85"/>
      <c r="G11" s="85"/>
    </row>
    <row r="12" spans="1:7" ht="12.75">
      <c r="A12" s="1" t="s">
        <v>11</v>
      </c>
      <c r="B12" s="11">
        <v>0</v>
      </c>
      <c r="C12" s="85"/>
      <c r="D12" s="85"/>
      <c r="E12" s="85"/>
      <c r="F12" s="85"/>
      <c r="G12" s="85"/>
    </row>
    <row r="13" spans="1:7" ht="12.75">
      <c r="A13" s="1" t="s">
        <v>13</v>
      </c>
      <c r="B13" s="11">
        <v>15.31</v>
      </c>
      <c r="C13" s="85"/>
      <c r="D13" s="85"/>
      <c r="E13" s="85"/>
      <c r="F13" s="85"/>
      <c r="G13" s="85"/>
    </row>
    <row r="14" spans="1:7" ht="12.75">
      <c r="A14" s="1" t="s">
        <v>14</v>
      </c>
      <c r="B14" s="11">
        <v>15.54</v>
      </c>
      <c r="C14" s="85"/>
      <c r="D14" s="85"/>
      <c r="E14" s="85"/>
      <c r="F14" s="85"/>
      <c r="G14" s="85"/>
    </row>
    <row r="15" spans="1:7" ht="12.75">
      <c r="A15" s="1" t="s">
        <v>15</v>
      </c>
      <c r="B15" s="11">
        <v>0</v>
      </c>
      <c r="C15" s="85"/>
      <c r="D15" s="85"/>
      <c r="E15" s="85"/>
      <c r="F15" s="85"/>
      <c r="G15" s="85"/>
    </row>
    <row r="16" spans="1:7" ht="12.75">
      <c r="A16" s="1" t="s">
        <v>16</v>
      </c>
      <c r="B16" s="11">
        <v>1.5</v>
      </c>
      <c r="C16" s="85"/>
      <c r="D16" s="85"/>
      <c r="E16" s="85"/>
      <c r="F16" s="85"/>
      <c r="G16" s="85"/>
    </row>
    <row r="17" spans="1:7" ht="12.75">
      <c r="A17" s="1" t="s">
        <v>17</v>
      </c>
      <c r="B17" s="12">
        <v>1.65</v>
      </c>
      <c r="C17" s="85"/>
      <c r="D17" s="85"/>
      <c r="E17" s="85"/>
      <c r="F17" s="85"/>
      <c r="G17" s="85"/>
    </row>
    <row r="18" spans="1:7" ht="12.75">
      <c r="A18" t="s">
        <v>2</v>
      </c>
      <c r="B18" s="2">
        <f>SUM(B7:B17)</f>
        <v>67.59</v>
      </c>
      <c r="C18" s="85"/>
      <c r="D18" s="85"/>
      <c r="E18" s="85"/>
      <c r="F18" s="85"/>
      <c r="G18" s="85"/>
    </row>
    <row r="19" spans="2:7" ht="12.75">
      <c r="B19" s="2"/>
      <c r="C19" s="85"/>
      <c r="D19" s="85"/>
      <c r="E19" s="85"/>
      <c r="F19" s="85"/>
      <c r="G19" s="85"/>
    </row>
    <row r="20" spans="1:7" ht="12.75">
      <c r="A20" t="s">
        <v>3</v>
      </c>
      <c r="B20" s="2"/>
      <c r="C20" s="85"/>
      <c r="D20" s="85"/>
      <c r="E20" s="85"/>
      <c r="F20" s="85"/>
      <c r="G20" s="85"/>
    </row>
    <row r="21" spans="1:7" ht="12.75">
      <c r="A21" s="1" t="s">
        <v>18</v>
      </c>
      <c r="B21" s="7">
        <v>6.48</v>
      </c>
      <c r="C21" s="85"/>
      <c r="D21" s="85"/>
      <c r="E21" s="85"/>
      <c r="F21" s="85"/>
      <c r="G21" s="85"/>
    </row>
    <row r="22" spans="1:7" ht="12.75">
      <c r="A22" s="1" t="s">
        <v>19</v>
      </c>
      <c r="B22" s="7">
        <v>17.73</v>
      </c>
      <c r="C22" s="85"/>
      <c r="D22" s="85"/>
      <c r="E22" s="85"/>
      <c r="F22" s="85"/>
      <c r="G22" s="85"/>
    </row>
    <row r="23" spans="1:7" ht="12.75">
      <c r="A23" s="1" t="s">
        <v>20</v>
      </c>
      <c r="B23" s="7">
        <v>10.81</v>
      </c>
      <c r="C23" s="85"/>
      <c r="D23" s="85"/>
      <c r="E23" s="85"/>
      <c r="F23" s="85"/>
      <c r="G23" s="85"/>
    </row>
    <row r="24" spans="1:7" ht="12.75">
      <c r="A24" s="1" t="s">
        <v>21</v>
      </c>
      <c r="B24" s="8">
        <v>40.8</v>
      </c>
      <c r="C24" s="85"/>
      <c r="D24" s="85"/>
      <c r="E24" s="85"/>
      <c r="F24" s="85"/>
      <c r="G24" s="85"/>
    </row>
    <row r="25" spans="1:7" ht="12.75">
      <c r="A25" t="s">
        <v>4</v>
      </c>
      <c r="B25" s="2">
        <f>SUM(B21:B24)</f>
        <v>75.82</v>
      </c>
      <c r="C25" s="85"/>
      <c r="D25" s="85"/>
      <c r="E25" s="85"/>
      <c r="F25" s="85"/>
      <c r="G25" s="85"/>
    </row>
    <row r="26" spans="2:7" ht="12.75">
      <c r="B26" s="2"/>
      <c r="C26" s="85"/>
      <c r="D26" s="85"/>
      <c r="E26" s="85"/>
      <c r="F26" s="85"/>
      <c r="G26" s="85"/>
    </row>
    <row r="27" spans="1:7" ht="12.75">
      <c r="A27" t="s">
        <v>5</v>
      </c>
      <c r="B27" s="2">
        <f>B18+B25</f>
        <v>143.41</v>
      </c>
      <c r="C27" s="85"/>
      <c r="D27" s="85"/>
      <c r="E27" s="85"/>
      <c r="F27" s="85"/>
      <c r="G27" s="85"/>
    </row>
    <row r="28" spans="2:7" ht="12.75">
      <c r="B28" s="2"/>
      <c r="C28" s="85"/>
      <c r="D28" s="85"/>
      <c r="E28" s="85"/>
      <c r="F28" s="85"/>
      <c r="G28" s="85"/>
    </row>
    <row r="29" spans="1:7" ht="12.75">
      <c r="A29" t="s">
        <v>33</v>
      </c>
      <c r="B29" s="2">
        <f>B4-B27</f>
        <v>-45.91</v>
      </c>
      <c r="C29" s="85"/>
      <c r="D29" s="85"/>
      <c r="E29" s="85"/>
      <c r="F29" s="85"/>
      <c r="G29" s="85"/>
    </row>
    <row r="30" spans="2:7" ht="12.75">
      <c r="B30" s="2"/>
      <c r="C30" s="85"/>
      <c r="D30" s="85"/>
      <c r="E30" s="85"/>
      <c r="F30" s="85"/>
      <c r="G30" s="85"/>
    </row>
    <row r="31" spans="1:7" ht="12.75">
      <c r="A31" t="s">
        <v>6</v>
      </c>
      <c r="B31" s="25" t="s">
        <v>7</v>
      </c>
      <c r="C31" s="85"/>
      <c r="D31" s="85"/>
      <c r="E31" s="85"/>
      <c r="F31" s="85"/>
      <c r="G31" s="85"/>
    </row>
    <row r="32" spans="1:7" ht="12.75">
      <c r="A32" s="1" t="s">
        <v>22</v>
      </c>
      <c r="B32" s="13">
        <f>B18/B2</f>
        <v>0.05199230769230769</v>
      </c>
      <c r="C32" s="85"/>
      <c r="D32" s="85"/>
      <c r="E32" s="85"/>
      <c r="F32" s="85"/>
      <c r="G32" s="85"/>
    </row>
    <row r="33" spans="1:7" ht="12.75">
      <c r="A33" t="s">
        <v>23</v>
      </c>
      <c r="B33" s="13">
        <f>B25/B2</f>
        <v>0.058323076923076915</v>
      </c>
      <c r="C33" s="85"/>
      <c r="D33" s="85"/>
      <c r="E33" s="85"/>
      <c r="F33" s="85"/>
      <c r="G33" s="85"/>
    </row>
    <row r="34" spans="1:7" ht="12.75">
      <c r="A34" t="s">
        <v>27</v>
      </c>
      <c r="B34" s="13">
        <f>B27/B2</f>
        <v>0.1103153846153846</v>
      </c>
      <c r="C34" s="85"/>
      <c r="D34" s="85"/>
      <c r="E34" s="85"/>
      <c r="F34" s="85"/>
      <c r="G34" s="85"/>
    </row>
  </sheetData>
  <sheetProtection sheet="1" objects="1" scenarios="1" selectLockedCells="1"/>
  <mergeCells count="34"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23:G23"/>
    <mergeCell ref="C24:G24"/>
    <mergeCell ref="C13:G13"/>
    <mergeCell ref="C14:G14"/>
    <mergeCell ref="C15:G15"/>
    <mergeCell ref="C16:G16"/>
    <mergeCell ref="C17:G17"/>
    <mergeCell ref="C18:G18"/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19:G19"/>
    <mergeCell ref="C20:G20"/>
    <mergeCell ref="C21:G21"/>
    <mergeCell ref="C22:G22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50</v>
      </c>
      <c r="B1" s="24" t="s">
        <v>0</v>
      </c>
      <c r="C1" s="88" t="s">
        <v>31</v>
      </c>
      <c r="D1" s="88"/>
      <c r="E1" s="88"/>
      <c r="F1" s="88"/>
      <c r="G1" s="88"/>
    </row>
    <row r="2" spans="1:7" ht="12.75">
      <c r="A2" t="s">
        <v>29</v>
      </c>
      <c r="B2" s="9">
        <v>48</v>
      </c>
      <c r="C2" s="85"/>
      <c r="D2" s="85"/>
      <c r="E2" s="85"/>
      <c r="F2" s="85"/>
      <c r="G2" s="85"/>
    </row>
    <row r="3" spans="1:7" ht="12.75">
      <c r="A3" t="s">
        <v>92</v>
      </c>
      <c r="B3" s="10">
        <v>6.1</v>
      </c>
      <c r="C3" s="85"/>
      <c r="D3" s="85"/>
      <c r="E3" s="85"/>
      <c r="F3" s="85"/>
      <c r="G3" s="85"/>
    </row>
    <row r="4" spans="1:7" ht="12.75">
      <c r="A4" t="s">
        <v>28</v>
      </c>
      <c r="B4" s="2">
        <f>B2*B3</f>
        <v>292.79999999999995</v>
      </c>
      <c r="C4" s="85"/>
      <c r="D4" s="85"/>
      <c r="E4" s="85"/>
      <c r="F4" s="85"/>
      <c r="G4" s="85"/>
    </row>
    <row r="5" spans="3:7" ht="12.75">
      <c r="C5" s="85"/>
      <c r="D5" s="85"/>
      <c r="E5" s="85"/>
      <c r="F5" s="85"/>
      <c r="G5" s="85"/>
    </row>
    <row r="6" spans="1:7" ht="12.75">
      <c r="A6" t="s">
        <v>1</v>
      </c>
      <c r="C6" s="85"/>
      <c r="D6" s="85"/>
      <c r="E6" s="85"/>
      <c r="F6" s="85"/>
      <c r="G6" s="85"/>
    </row>
    <row r="7" spans="1:7" ht="12.75">
      <c r="A7" s="1" t="s">
        <v>8</v>
      </c>
      <c r="B7" s="11">
        <v>9.5</v>
      </c>
      <c r="C7" s="85"/>
      <c r="D7" s="85"/>
      <c r="E7" s="85"/>
      <c r="F7" s="85"/>
      <c r="G7" s="85"/>
    </row>
    <row r="8" spans="1:7" ht="12.75">
      <c r="A8" s="1" t="s">
        <v>9</v>
      </c>
      <c r="B8" s="11">
        <v>17.8</v>
      </c>
      <c r="C8" s="85"/>
      <c r="D8" s="85"/>
      <c r="E8" s="85"/>
      <c r="F8" s="85"/>
      <c r="G8" s="85"/>
    </row>
    <row r="9" spans="1:7" ht="12.75">
      <c r="A9" s="1" t="s">
        <v>24</v>
      </c>
      <c r="B9" s="11">
        <v>9</v>
      </c>
      <c r="C9" s="85"/>
      <c r="D9" s="85"/>
      <c r="E9" s="85"/>
      <c r="F9" s="85"/>
      <c r="G9" s="85"/>
    </row>
    <row r="10" spans="1:7" ht="12.75">
      <c r="A10" s="1" t="s">
        <v>10</v>
      </c>
      <c r="B10" s="11">
        <v>0</v>
      </c>
      <c r="C10" s="85"/>
      <c r="D10" s="85"/>
      <c r="E10" s="85"/>
      <c r="F10" s="85"/>
      <c r="G10" s="85"/>
    </row>
    <row r="11" spans="1:7" ht="12.75">
      <c r="A11" s="1" t="s">
        <v>12</v>
      </c>
      <c r="B11" s="11">
        <v>78.22</v>
      </c>
      <c r="C11" s="85"/>
      <c r="D11" s="85"/>
      <c r="E11" s="85"/>
      <c r="F11" s="85"/>
      <c r="G11" s="85"/>
    </row>
    <row r="12" spans="1:7" ht="12.75">
      <c r="A12" s="1" t="s">
        <v>11</v>
      </c>
      <c r="B12" s="11">
        <v>15.9</v>
      </c>
      <c r="C12" s="85"/>
      <c r="D12" s="85"/>
      <c r="E12" s="85"/>
      <c r="F12" s="85"/>
      <c r="G12" s="85"/>
    </row>
    <row r="13" spans="1:7" ht="12.75">
      <c r="A13" s="1" t="s">
        <v>13</v>
      </c>
      <c r="B13" s="11">
        <v>14.28</v>
      </c>
      <c r="C13" s="85"/>
      <c r="D13" s="85"/>
      <c r="E13" s="85"/>
      <c r="F13" s="85"/>
      <c r="G13" s="85"/>
    </row>
    <row r="14" spans="1:7" ht="12.75">
      <c r="A14" s="1" t="s">
        <v>14</v>
      </c>
      <c r="B14" s="11">
        <v>14.18</v>
      </c>
      <c r="C14" s="85"/>
      <c r="D14" s="85"/>
      <c r="E14" s="85"/>
      <c r="F14" s="85"/>
      <c r="G14" s="85"/>
    </row>
    <row r="15" spans="1:7" ht="12.75">
      <c r="A15" s="1" t="s">
        <v>15</v>
      </c>
      <c r="B15" s="11">
        <v>0</v>
      </c>
      <c r="C15" s="85"/>
      <c r="D15" s="85"/>
      <c r="E15" s="85"/>
      <c r="F15" s="85"/>
      <c r="G15" s="85"/>
    </row>
    <row r="16" spans="1:7" ht="12.75">
      <c r="A16" s="1" t="s">
        <v>16</v>
      </c>
      <c r="B16" s="11">
        <v>6.5</v>
      </c>
      <c r="C16" s="85"/>
      <c r="D16" s="85"/>
      <c r="E16" s="85"/>
      <c r="F16" s="85"/>
      <c r="G16" s="85"/>
    </row>
    <row r="17" spans="1:7" ht="12.75">
      <c r="A17" s="1" t="s">
        <v>17</v>
      </c>
      <c r="B17" s="12">
        <v>4.13</v>
      </c>
      <c r="C17" s="85"/>
      <c r="D17" s="85"/>
      <c r="E17" s="85"/>
      <c r="F17" s="85"/>
      <c r="G17" s="85"/>
    </row>
    <row r="18" spans="1:7" ht="12.75">
      <c r="A18" t="s">
        <v>2</v>
      </c>
      <c r="B18" s="2">
        <f>SUM(B7:B17)</f>
        <v>169.51</v>
      </c>
      <c r="C18" s="85"/>
      <c r="D18" s="85"/>
      <c r="E18" s="85"/>
      <c r="F18" s="85"/>
      <c r="G18" s="85"/>
    </row>
    <row r="19" spans="2:7" ht="12.75">
      <c r="B19" s="2"/>
      <c r="C19" s="85"/>
      <c r="D19" s="85"/>
      <c r="E19" s="85"/>
      <c r="F19" s="85"/>
      <c r="G19" s="85"/>
    </row>
    <row r="20" spans="1:7" ht="12.75">
      <c r="A20" t="s">
        <v>3</v>
      </c>
      <c r="B20" s="2"/>
      <c r="C20" s="85"/>
      <c r="D20" s="85"/>
      <c r="E20" s="85"/>
      <c r="F20" s="85"/>
      <c r="G20" s="85"/>
    </row>
    <row r="21" spans="1:7" ht="12.75">
      <c r="A21" s="1" t="s">
        <v>18</v>
      </c>
      <c r="B21" s="7">
        <v>6.11</v>
      </c>
      <c r="C21" s="85"/>
      <c r="D21" s="85"/>
      <c r="E21" s="85"/>
      <c r="F21" s="85"/>
      <c r="G21" s="85"/>
    </row>
    <row r="22" spans="1:7" ht="12.75">
      <c r="A22" s="1" t="s">
        <v>19</v>
      </c>
      <c r="B22" s="7">
        <v>15.91</v>
      </c>
      <c r="C22" s="85"/>
      <c r="D22" s="85"/>
      <c r="E22" s="85"/>
      <c r="F22" s="85"/>
      <c r="G22" s="85"/>
    </row>
    <row r="23" spans="1:7" ht="12.75">
      <c r="A23" s="1" t="s">
        <v>20</v>
      </c>
      <c r="B23" s="7">
        <v>8.9</v>
      </c>
      <c r="C23" s="85"/>
      <c r="D23" s="85"/>
      <c r="E23" s="85"/>
      <c r="F23" s="85"/>
      <c r="G23" s="85"/>
    </row>
    <row r="24" spans="1:7" ht="12.75">
      <c r="A24" s="1" t="s">
        <v>21</v>
      </c>
      <c r="B24" s="8">
        <v>40.8</v>
      </c>
      <c r="C24" s="85"/>
      <c r="D24" s="85"/>
      <c r="E24" s="85"/>
      <c r="F24" s="85"/>
      <c r="G24" s="85"/>
    </row>
    <row r="25" spans="1:7" ht="12.75">
      <c r="A25" t="s">
        <v>4</v>
      </c>
      <c r="B25" s="2">
        <f>SUM(B21:B24)</f>
        <v>71.72</v>
      </c>
      <c r="C25" s="85"/>
      <c r="D25" s="85"/>
      <c r="E25" s="85"/>
      <c r="F25" s="85"/>
      <c r="G25" s="85"/>
    </row>
    <row r="26" spans="2:7" ht="12.75">
      <c r="B26" s="2"/>
      <c r="C26" s="85"/>
      <c r="D26" s="85"/>
      <c r="E26" s="85"/>
      <c r="F26" s="85"/>
      <c r="G26" s="85"/>
    </row>
    <row r="27" spans="1:7" ht="12.75">
      <c r="A27" t="s">
        <v>5</v>
      </c>
      <c r="B27" s="2">
        <f>B18+B25</f>
        <v>241.23</v>
      </c>
      <c r="C27" s="85"/>
      <c r="D27" s="85"/>
      <c r="E27" s="85"/>
      <c r="F27" s="85"/>
      <c r="G27" s="85"/>
    </row>
    <row r="28" spans="2:7" ht="12.75">
      <c r="B28" s="2"/>
      <c r="C28" s="85"/>
      <c r="D28" s="85"/>
      <c r="E28" s="85"/>
      <c r="F28" s="85"/>
      <c r="G28" s="85"/>
    </row>
    <row r="29" spans="1:7" ht="12.75">
      <c r="A29" t="s">
        <v>33</v>
      </c>
      <c r="B29" s="2">
        <f>B4-B27</f>
        <v>51.569999999999965</v>
      </c>
      <c r="C29" s="85"/>
      <c r="D29" s="85"/>
      <c r="E29" s="85"/>
      <c r="F29" s="85"/>
      <c r="G29" s="85"/>
    </row>
    <row r="30" spans="2:7" ht="12.75">
      <c r="B30" s="2"/>
      <c r="C30" s="85"/>
      <c r="D30" s="85"/>
      <c r="E30" s="85"/>
      <c r="F30" s="85"/>
      <c r="G30" s="85"/>
    </row>
    <row r="31" spans="1:7" ht="12.75">
      <c r="A31" t="s">
        <v>6</v>
      </c>
      <c r="B31" s="25" t="s">
        <v>7</v>
      </c>
      <c r="C31" s="85"/>
      <c r="D31" s="85"/>
      <c r="E31" s="85"/>
      <c r="F31" s="85"/>
      <c r="G31" s="85"/>
    </row>
    <row r="32" spans="1:7" ht="12.75">
      <c r="A32" s="1" t="s">
        <v>22</v>
      </c>
      <c r="B32" s="2">
        <f>B18/B2</f>
        <v>3.531458333333333</v>
      </c>
      <c r="C32" s="85"/>
      <c r="D32" s="85"/>
      <c r="E32" s="85"/>
      <c r="F32" s="85"/>
      <c r="G32" s="85"/>
    </row>
    <row r="33" spans="1:7" ht="12.75">
      <c r="A33" t="s">
        <v>23</v>
      </c>
      <c r="B33" s="2">
        <f>B25/B2</f>
        <v>1.4941666666666666</v>
      </c>
      <c r="C33" s="85"/>
      <c r="D33" s="85"/>
      <c r="E33" s="85"/>
      <c r="F33" s="85"/>
      <c r="G33" s="85"/>
    </row>
    <row r="34" spans="1:7" ht="12.75">
      <c r="A34" t="s">
        <v>27</v>
      </c>
      <c r="B34" s="2">
        <f>B27/B2</f>
        <v>5.025625</v>
      </c>
      <c r="C34" s="85"/>
      <c r="D34" s="85"/>
      <c r="E34" s="85"/>
      <c r="F34" s="85"/>
      <c r="G34" s="85"/>
    </row>
  </sheetData>
  <sheetProtection sheet="1" objects="1" scenarios="1" selectLockedCells="1"/>
  <mergeCells count="34"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23:G23"/>
    <mergeCell ref="C24:G24"/>
    <mergeCell ref="C13:G13"/>
    <mergeCell ref="C14:G14"/>
    <mergeCell ref="C15:G15"/>
    <mergeCell ref="C16:G16"/>
    <mergeCell ref="C17:G17"/>
    <mergeCell ref="C18:G18"/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19:G19"/>
    <mergeCell ref="C20:G20"/>
    <mergeCell ref="C21:G21"/>
    <mergeCell ref="C22:G2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8" width="9.7109375" style="0" customWidth="1"/>
    <col min="9" max="12" width="8.421875" style="0" customWidth="1"/>
  </cols>
  <sheetData>
    <row r="1" spans="1:8" ht="12.75">
      <c r="A1" s="51"/>
      <c r="B1" s="52" t="s">
        <v>69</v>
      </c>
      <c r="C1" s="52" t="s">
        <v>71</v>
      </c>
      <c r="D1" s="52" t="s">
        <v>130</v>
      </c>
      <c r="E1" s="53" t="s">
        <v>79</v>
      </c>
      <c r="F1" s="52" t="s">
        <v>83</v>
      </c>
      <c r="G1" s="52" t="s">
        <v>84</v>
      </c>
      <c r="H1" s="54" t="s">
        <v>74</v>
      </c>
    </row>
    <row r="2" spans="1:8" ht="12.75">
      <c r="A2" s="55" t="s">
        <v>68</v>
      </c>
      <c r="B2" s="15" t="s">
        <v>70</v>
      </c>
      <c r="C2" s="15" t="s">
        <v>72</v>
      </c>
      <c r="D2" s="46" t="s">
        <v>131</v>
      </c>
      <c r="E2" s="16" t="s">
        <v>80</v>
      </c>
      <c r="F2" s="15" t="s">
        <v>80</v>
      </c>
      <c r="G2" s="15" t="s">
        <v>80</v>
      </c>
      <c r="H2" s="56" t="s">
        <v>73</v>
      </c>
    </row>
    <row r="3" spans="1:8" ht="12.75">
      <c r="A3" s="38" t="s">
        <v>53</v>
      </c>
      <c r="B3" s="47">
        <f>HRSW!B4</f>
        <v>260.48</v>
      </c>
      <c r="C3" s="47">
        <f>HRSW!B18</f>
        <v>146.74000000000004</v>
      </c>
      <c r="D3" s="17">
        <f>B3-C3</f>
        <v>113.73999999999998</v>
      </c>
      <c r="E3" s="19">
        <v>400</v>
      </c>
      <c r="F3" s="20">
        <f aca="true" t="shared" si="0" ref="F3:F20">B3*E3</f>
        <v>104192</v>
      </c>
      <c r="G3" s="20">
        <f aca="true" t="shared" si="1" ref="G3:G20">E3*C3</f>
        <v>58696.000000000015</v>
      </c>
      <c r="H3" s="31">
        <f>F3-G3</f>
        <v>45495.999999999985</v>
      </c>
    </row>
    <row r="4" spans="1:8" ht="12.75">
      <c r="A4" s="38" t="s">
        <v>54</v>
      </c>
      <c r="B4" s="47">
        <f>Durum!B4</f>
        <v>257.25</v>
      </c>
      <c r="C4" s="47">
        <f>Durum!B18</f>
        <v>146.1</v>
      </c>
      <c r="D4" s="17">
        <f aca="true" t="shared" si="2" ref="D4:D20">B4-C4</f>
        <v>111.15</v>
      </c>
      <c r="E4" s="19">
        <v>400</v>
      </c>
      <c r="F4" s="20">
        <f t="shared" si="0"/>
        <v>102900</v>
      </c>
      <c r="G4" s="20">
        <f t="shared" si="1"/>
        <v>58440</v>
      </c>
      <c r="H4" s="31">
        <f aca="true" t="shared" si="3" ref="H4:H20">F4-G4</f>
        <v>44460</v>
      </c>
    </row>
    <row r="5" spans="1:8" ht="12.75">
      <c r="A5" s="38" t="s">
        <v>55</v>
      </c>
      <c r="B5" s="47">
        <f>Barley!B4</f>
        <v>283.78999999999996</v>
      </c>
      <c r="C5" s="47">
        <f>Barley!B18</f>
        <v>132.46</v>
      </c>
      <c r="D5" s="17">
        <f t="shared" si="2"/>
        <v>151.32999999999996</v>
      </c>
      <c r="E5" s="19">
        <v>600</v>
      </c>
      <c r="F5" s="20">
        <f t="shared" si="0"/>
        <v>170273.99999999997</v>
      </c>
      <c r="G5" s="20">
        <f t="shared" si="1"/>
        <v>79476</v>
      </c>
      <c r="H5" s="31">
        <f t="shared" si="3"/>
        <v>90797.99999999997</v>
      </c>
    </row>
    <row r="6" spans="1:8" ht="12.75">
      <c r="A6" s="38" t="s">
        <v>26</v>
      </c>
      <c r="B6" s="47">
        <f>Corn!B4</f>
        <v>359.15999999999997</v>
      </c>
      <c r="C6" s="47">
        <f>Corn!B18</f>
        <v>220.3</v>
      </c>
      <c r="D6" s="17">
        <f t="shared" si="2"/>
        <v>138.85999999999996</v>
      </c>
      <c r="E6" s="19">
        <v>0</v>
      </c>
      <c r="F6" s="20">
        <f t="shared" si="0"/>
        <v>0</v>
      </c>
      <c r="G6" s="20">
        <f t="shared" si="1"/>
        <v>0</v>
      </c>
      <c r="H6" s="31">
        <f t="shared" si="3"/>
        <v>0</v>
      </c>
    </row>
    <row r="7" spans="1:8" ht="12.75">
      <c r="A7" s="38" t="s">
        <v>25</v>
      </c>
      <c r="B7" s="47">
        <f>Soyb!B4</f>
        <v>295.09999999999997</v>
      </c>
      <c r="C7" s="47">
        <f>Soyb!B18</f>
        <v>123.41</v>
      </c>
      <c r="D7" s="17">
        <f t="shared" si="2"/>
        <v>171.68999999999997</v>
      </c>
      <c r="E7" s="19">
        <v>200</v>
      </c>
      <c r="F7" s="20">
        <f t="shared" si="0"/>
        <v>59019.99999999999</v>
      </c>
      <c r="G7" s="20">
        <f t="shared" si="1"/>
        <v>24682</v>
      </c>
      <c r="H7" s="31">
        <f t="shared" si="3"/>
        <v>34337.99999999999</v>
      </c>
    </row>
    <row r="8" spans="1:8" ht="12.75">
      <c r="A8" s="38" t="s">
        <v>89</v>
      </c>
      <c r="B8" s="47">
        <f>Drybean!B4</f>
        <v>311.15</v>
      </c>
      <c r="C8" s="47">
        <f>Drybean!B18</f>
        <v>171.47000000000003</v>
      </c>
      <c r="D8" s="17">
        <f t="shared" si="2"/>
        <v>139.67999999999995</v>
      </c>
      <c r="E8" s="19">
        <v>0</v>
      </c>
      <c r="F8" s="20">
        <f t="shared" si="0"/>
        <v>0</v>
      </c>
      <c r="G8" s="20">
        <f t="shared" si="1"/>
        <v>0</v>
      </c>
      <c r="H8" s="31">
        <f t="shared" si="3"/>
        <v>0</v>
      </c>
    </row>
    <row r="9" spans="1:8" ht="12.75">
      <c r="A9" s="38" t="s">
        <v>56</v>
      </c>
      <c r="B9" s="47">
        <f>Oil_SF!B4</f>
        <v>283.71</v>
      </c>
      <c r="C9" s="47">
        <f>Oil_SF!B18</f>
        <v>164.7</v>
      </c>
      <c r="D9" s="17">
        <f t="shared" si="2"/>
        <v>119.00999999999999</v>
      </c>
      <c r="E9" s="19">
        <v>0</v>
      </c>
      <c r="F9" s="20">
        <f t="shared" si="0"/>
        <v>0</v>
      </c>
      <c r="G9" s="20">
        <f t="shared" si="1"/>
        <v>0</v>
      </c>
      <c r="H9" s="31">
        <f t="shared" si="3"/>
        <v>0</v>
      </c>
    </row>
    <row r="10" spans="1:8" ht="12.75">
      <c r="A10" s="38" t="s">
        <v>57</v>
      </c>
      <c r="B10" s="47">
        <f>Conf_SF!B4</f>
        <v>387.71</v>
      </c>
      <c r="C10" s="47">
        <f>Conf_SF!B18</f>
        <v>189.16000000000003</v>
      </c>
      <c r="D10" s="17">
        <f t="shared" si="2"/>
        <v>198.54999999999995</v>
      </c>
      <c r="E10" s="19">
        <v>0</v>
      </c>
      <c r="F10" s="20">
        <f t="shared" si="0"/>
        <v>0</v>
      </c>
      <c r="G10" s="20">
        <f t="shared" si="1"/>
        <v>0</v>
      </c>
      <c r="H10" s="31">
        <f t="shared" si="3"/>
        <v>0</v>
      </c>
    </row>
    <row r="11" spans="1:8" ht="12.75">
      <c r="A11" s="38" t="s">
        <v>58</v>
      </c>
      <c r="B11" s="47">
        <f>Canola!B4</f>
        <v>324</v>
      </c>
      <c r="C11" s="47">
        <f>Canola!B18</f>
        <v>174.70999999999998</v>
      </c>
      <c r="D11" s="17">
        <f t="shared" si="2"/>
        <v>149.29000000000002</v>
      </c>
      <c r="E11" s="19">
        <v>400</v>
      </c>
      <c r="F11" s="20">
        <f t="shared" si="0"/>
        <v>129600</v>
      </c>
      <c r="G11" s="20">
        <f t="shared" si="1"/>
        <v>69883.99999999999</v>
      </c>
      <c r="H11" s="31">
        <f t="shared" si="3"/>
        <v>59716.000000000015</v>
      </c>
    </row>
    <row r="12" spans="1:8" ht="12.75">
      <c r="A12" s="38" t="s">
        <v>59</v>
      </c>
      <c r="B12" s="47">
        <f>Flax!B4</f>
        <v>237.8</v>
      </c>
      <c r="C12" s="47">
        <f>Flax!B18</f>
        <v>107.71000000000001</v>
      </c>
      <c r="D12" s="17">
        <f t="shared" si="2"/>
        <v>130.09</v>
      </c>
      <c r="E12" s="19">
        <v>200</v>
      </c>
      <c r="F12" s="20">
        <f t="shared" si="0"/>
        <v>47560</v>
      </c>
      <c r="G12" s="20">
        <f t="shared" si="1"/>
        <v>21542</v>
      </c>
      <c r="H12" s="31">
        <f t="shared" si="3"/>
        <v>26018</v>
      </c>
    </row>
    <row r="13" spans="1:8" ht="12.75">
      <c r="A13" s="38" t="s">
        <v>62</v>
      </c>
      <c r="B13" s="47">
        <f>Peas!B4</f>
        <v>207.9</v>
      </c>
      <c r="C13" s="47">
        <f>Peas!B18</f>
        <v>116.67999999999999</v>
      </c>
      <c r="D13" s="17">
        <f t="shared" si="2"/>
        <v>91.22000000000001</v>
      </c>
      <c r="E13" s="19">
        <v>0</v>
      </c>
      <c r="F13" s="20">
        <f t="shared" si="0"/>
        <v>0</v>
      </c>
      <c r="G13" s="20">
        <f t="shared" si="1"/>
        <v>0</v>
      </c>
      <c r="H13" s="31">
        <f t="shared" si="3"/>
        <v>0</v>
      </c>
    </row>
    <row r="14" spans="1:8" ht="12.75">
      <c r="A14" s="38" t="s">
        <v>63</v>
      </c>
      <c r="B14" s="47">
        <f>Oats!B4</f>
        <v>131.4</v>
      </c>
      <c r="C14" s="47">
        <f>Oats!B18</f>
        <v>111.99</v>
      </c>
      <c r="D14" s="17">
        <f t="shared" si="2"/>
        <v>19.41000000000001</v>
      </c>
      <c r="E14" s="19">
        <v>0</v>
      </c>
      <c r="F14" s="20">
        <f t="shared" si="0"/>
        <v>0</v>
      </c>
      <c r="G14" s="20">
        <f t="shared" si="1"/>
        <v>0</v>
      </c>
      <c r="H14" s="31">
        <f t="shared" si="3"/>
        <v>0</v>
      </c>
    </row>
    <row r="15" spans="1:8" ht="12.75">
      <c r="A15" s="38" t="s">
        <v>64</v>
      </c>
      <c r="B15" s="47">
        <f>Lentil!B4</f>
        <v>292.1</v>
      </c>
      <c r="C15" s="47">
        <f>Lentil!B18</f>
        <v>125.90999999999998</v>
      </c>
      <c r="D15" s="17">
        <f t="shared" si="2"/>
        <v>166.19000000000005</v>
      </c>
      <c r="E15" s="19">
        <v>0</v>
      </c>
      <c r="F15" s="20">
        <f t="shared" si="0"/>
        <v>0</v>
      </c>
      <c r="G15" s="20">
        <f t="shared" si="1"/>
        <v>0</v>
      </c>
      <c r="H15" s="31">
        <f t="shared" si="3"/>
        <v>0</v>
      </c>
    </row>
    <row r="16" spans="1:8" ht="12.75">
      <c r="A16" s="38" t="s">
        <v>60</v>
      </c>
      <c r="B16" s="47">
        <f>Mustard!B4</f>
        <v>222.3</v>
      </c>
      <c r="C16" s="47">
        <f>Mustard!B18</f>
        <v>117.24999999999999</v>
      </c>
      <c r="D16" s="17">
        <f t="shared" si="2"/>
        <v>105.05000000000003</v>
      </c>
      <c r="E16" s="19">
        <v>0</v>
      </c>
      <c r="F16" s="20">
        <f t="shared" si="0"/>
        <v>0</v>
      </c>
      <c r="G16" s="20">
        <f t="shared" si="1"/>
        <v>0</v>
      </c>
      <c r="H16" s="31">
        <f t="shared" si="3"/>
        <v>0</v>
      </c>
    </row>
    <row r="17" spans="1:8" ht="12.75">
      <c r="A17" s="38" t="s">
        <v>61</v>
      </c>
      <c r="B17" s="47">
        <f>Buckwht!B4</f>
        <v>221.35000000000002</v>
      </c>
      <c r="C17" s="47">
        <f>Buckwht!B18</f>
        <v>107.75</v>
      </c>
      <c r="D17" s="17">
        <f t="shared" si="2"/>
        <v>113.60000000000002</v>
      </c>
      <c r="E17" s="19">
        <v>0</v>
      </c>
      <c r="F17" s="20">
        <f t="shared" si="0"/>
        <v>0</v>
      </c>
      <c r="G17" s="20">
        <f t="shared" si="1"/>
        <v>0</v>
      </c>
      <c r="H17" s="31">
        <f t="shared" si="3"/>
        <v>0</v>
      </c>
    </row>
    <row r="18" spans="1:8" ht="12.75">
      <c r="A18" s="38" t="s">
        <v>65</v>
      </c>
      <c r="B18" s="47">
        <f>Millet!B4</f>
        <v>97.5</v>
      </c>
      <c r="C18" s="47">
        <f>Millet!B18</f>
        <v>67.59</v>
      </c>
      <c r="D18" s="17">
        <f t="shared" si="2"/>
        <v>29.909999999999997</v>
      </c>
      <c r="E18" s="19">
        <v>0</v>
      </c>
      <c r="F18" s="20">
        <f t="shared" si="0"/>
        <v>0</v>
      </c>
      <c r="G18" s="20">
        <f t="shared" si="1"/>
        <v>0</v>
      </c>
      <c r="H18" s="31">
        <f t="shared" si="3"/>
        <v>0</v>
      </c>
    </row>
    <row r="19" spans="1:8" ht="12.75">
      <c r="A19" s="38" t="s">
        <v>66</v>
      </c>
      <c r="B19" s="47">
        <f>'Wint.Wht'!B4</f>
        <v>292.79999999999995</v>
      </c>
      <c r="C19" s="47">
        <f>'Wint.Wht'!B18</f>
        <v>169.51</v>
      </c>
      <c r="D19" s="17">
        <f t="shared" si="2"/>
        <v>123.28999999999996</v>
      </c>
      <c r="E19" s="19">
        <v>0</v>
      </c>
      <c r="F19" s="20">
        <f t="shared" si="0"/>
        <v>0</v>
      </c>
      <c r="G19" s="20">
        <f t="shared" si="1"/>
        <v>0</v>
      </c>
      <c r="H19" s="31">
        <f t="shared" si="3"/>
        <v>0</v>
      </c>
    </row>
    <row r="20" spans="1:8" ht="12.75">
      <c r="A20" s="38" t="s">
        <v>67</v>
      </c>
      <c r="B20" s="47">
        <f>Rye!B4</f>
        <v>171.78</v>
      </c>
      <c r="C20" s="47">
        <f>Rye!B18</f>
        <v>120.14999999999999</v>
      </c>
      <c r="D20" s="17">
        <f t="shared" si="2"/>
        <v>51.63000000000001</v>
      </c>
      <c r="E20" s="19">
        <v>0</v>
      </c>
      <c r="F20" s="20">
        <f t="shared" si="0"/>
        <v>0</v>
      </c>
      <c r="G20" s="20">
        <f t="shared" si="1"/>
        <v>0</v>
      </c>
      <c r="H20" s="31">
        <f t="shared" si="3"/>
        <v>0</v>
      </c>
    </row>
    <row r="21" spans="1:8" ht="12.75">
      <c r="A21" s="34" t="s">
        <v>85</v>
      </c>
      <c r="B21" s="14"/>
      <c r="C21" s="14"/>
      <c r="D21" s="14"/>
      <c r="E21" s="21">
        <f>SUM(E3:E20)</f>
        <v>2200</v>
      </c>
      <c r="F21" s="21">
        <f>SUM(F3:F20)</f>
        <v>613546</v>
      </c>
      <c r="G21" s="21">
        <f>SUM(G3:G20)</f>
        <v>312720</v>
      </c>
      <c r="H21" s="35">
        <f>SUM(H3:H20)</f>
        <v>300825.99999999994</v>
      </c>
    </row>
    <row r="22" spans="1:7" ht="12.75">
      <c r="A22" s="4"/>
      <c r="B22" s="4"/>
      <c r="C22" s="4"/>
      <c r="D22" s="4"/>
      <c r="E22" s="17"/>
      <c r="F22" s="17"/>
      <c r="G22" s="17"/>
    </row>
    <row r="23" spans="1:8" ht="12.75">
      <c r="A23" s="3"/>
      <c r="B23" s="3"/>
      <c r="C23" s="81" t="s">
        <v>52</v>
      </c>
      <c r="D23" s="81"/>
      <c r="E23" s="81"/>
      <c r="F23" s="3"/>
      <c r="G23" s="3"/>
      <c r="H23" s="3"/>
    </row>
    <row r="24" spans="1:8" ht="12.75">
      <c r="A24" s="62" t="s">
        <v>81</v>
      </c>
      <c r="B24" s="63"/>
      <c r="C24" s="63"/>
      <c r="D24" s="64"/>
      <c r="E24" s="63" t="s">
        <v>82</v>
      </c>
      <c r="F24" s="63"/>
      <c r="G24" s="63"/>
      <c r="H24" s="57"/>
    </row>
    <row r="25" spans="1:8" ht="12.75">
      <c r="A25" s="82" t="s">
        <v>90</v>
      </c>
      <c r="B25" s="83"/>
      <c r="C25" s="20">
        <f>F21</f>
        <v>613546</v>
      </c>
      <c r="D25" s="4"/>
      <c r="E25" s="83" t="s">
        <v>76</v>
      </c>
      <c r="F25" s="83"/>
      <c r="G25" s="20">
        <f>G21</f>
        <v>312720</v>
      </c>
      <c r="H25" s="58"/>
    </row>
    <row r="26" spans="1:8" ht="12.75">
      <c r="A26" s="84" t="s">
        <v>86</v>
      </c>
      <c r="B26" s="80"/>
      <c r="C26" s="19">
        <v>19800</v>
      </c>
      <c r="D26" s="65" t="s">
        <v>78</v>
      </c>
      <c r="E26" s="80" t="s">
        <v>133</v>
      </c>
      <c r="F26" s="80"/>
      <c r="G26" s="19">
        <v>41900</v>
      </c>
      <c r="H26" s="66" t="s">
        <v>78</v>
      </c>
    </row>
    <row r="27" spans="1:11" ht="12.75">
      <c r="A27" s="75"/>
      <c r="B27" s="76"/>
      <c r="C27" s="19">
        <v>0</v>
      </c>
      <c r="D27" s="4"/>
      <c r="E27" s="80" t="s">
        <v>75</v>
      </c>
      <c r="F27" s="80"/>
      <c r="G27" s="19">
        <v>89760</v>
      </c>
      <c r="H27" s="60"/>
      <c r="K27" s="67"/>
    </row>
    <row r="28" spans="1:8" ht="12.75">
      <c r="A28" s="75"/>
      <c r="B28" s="76"/>
      <c r="C28" s="19">
        <v>0</v>
      </c>
      <c r="D28" s="4"/>
      <c r="E28" s="80" t="s">
        <v>134</v>
      </c>
      <c r="F28" s="80"/>
      <c r="G28" s="19">
        <v>0</v>
      </c>
      <c r="H28" s="60"/>
    </row>
    <row r="29" spans="1:8" ht="12.75">
      <c r="A29" s="75"/>
      <c r="B29" s="76"/>
      <c r="C29" s="19">
        <v>0</v>
      </c>
      <c r="D29" s="4"/>
      <c r="E29" s="80" t="s">
        <v>77</v>
      </c>
      <c r="F29" s="80"/>
      <c r="G29" s="19">
        <v>0</v>
      </c>
      <c r="H29" s="60"/>
    </row>
    <row r="30" spans="1:8" ht="12.75">
      <c r="A30" s="75"/>
      <c r="B30" s="76"/>
      <c r="C30" s="19">
        <v>0</v>
      </c>
      <c r="D30" s="4"/>
      <c r="E30" s="76"/>
      <c r="F30" s="76"/>
      <c r="G30" s="19">
        <v>0</v>
      </c>
      <c r="H30" s="60"/>
    </row>
    <row r="31" spans="1:8" ht="12.75">
      <c r="A31" s="75"/>
      <c r="B31" s="76"/>
      <c r="C31" s="19">
        <v>0</v>
      </c>
      <c r="D31" s="4"/>
      <c r="E31" s="76"/>
      <c r="F31" s="76"/>
      <c r="G31" s="19">
        <v>0</v>
      </c>
      <c r="H31" s="60"/>
    </row>
    <row r="32" spans="1:8" ht="12.75">
      <c r="A32" s="75" t="s">
        <v>88</v>
      </c>
      <c r="B32" s="76"/>
      <c r="C32" s="23">
        <v>0</v>
      </c>
      <c r="D32" s="59"/>
      <c r="E32" s="76" t="s">
        <v>87</v>
      </c>
      <c r="F32" s="76"/>
      <c r="G32" s="23">
        <v>11000</v>
      </c>
      <c r="H32" s="60"/>
    </row>
    <row r="33" spans="1:8" ht="12.75">
      <c r="A33" s="38" t="s">
        <v>74</v>
      </c>
      <c r="B33" s="4"/>
      <c r="C33" s="20">
        <f>SUM(C25:C32)</f>
        <v>633346</v>
      </c>
      <c r="D33" s="4"/>
      <c r="E33" s="4" t="s">
        <v>74</v>
      </c>
      <c r="F33" s="4"/>
      <c r="G33" s="29">
        <f>SUM(G25:G32)</f>
        <v>455380</v>
      </c>
      <c r="H33" s="58"/>
    </row>
    <row r="34" spans="1:8" ht="12.75">
      <c r="A34" s="39" t="s">
        <v>132</v>
      </c>
      <c r="B34" s="3"/>
      <c r="C34" s="3"/>
      <c r="D34" s="3"/>
      <c r="E34" s="3"/>
      <c r="F34" s="3"/>
      <c r="G34" s="68">
        <f>C33-G33</f>
        <v>177966</v>
      </c>
      <c r="H34" s="61"/>
    </row>
    <row r="35" ht="12.75">
      <c r="G35" s="6"/>
    </row>
    <row r="36" spans="1:8" ht="12.75">
      <c r="A36" s="50" t="s">
        <v>156</v>
      </c>
      <c r="B36" s="77"/>
      <c r="C36" s="77"/>
      <c r="D36" s="77"/>
      <c r="E36" s="77"/>
      <c r="F36" s="69" t="s">
        <v>144</v>
      </c>
      <c r="G36" s="78"/>
      <c r="H36" s="78"/>
    </row>
    <row r="37" spans="3:6" ht="12.75">
      <c r="C37" s="48"/>
      <c r="D37" s="48"/>
      <c r="E37" s="48"/>
      <c r="F37" s="48"/>
    </row>
    <row r="38" spans="1:12" ht="12.75">
      <c r="A38" t="s">
        <v>31</v>
      </c>
      <c r="B38" s="79" t="s">
        <v>145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</row>
    <row r="40" ht="12.75">
      <c r="A40" t="s">
        <v>135</v>
      </c>
    </row>
    <row r="41" spans="1:12" ht="12.75">
      <c r="A41" s="26" t="s">
        <v>93</v>
      </c>
      <c r="B41" s="27" t="s">
        <v>94</v>
      </c>
      <c r="C41" s="27" t="s">
        <v>95</v>
      </c>
      <c r="D41" s="27" t="s">
        <v>96</v>
      </c>
      <c r="E41" s="27" t="s">
        <v>97</v>
      </c>
      <c r="F41" s="27" t="s">
        <v>98</v>
      </c>
      <c r="G41" s="27" t="s">
        <v>99</v>
      </c>
      <c r="H41" s="27" t="s">
        <v>100</v>
      </c>
      <c r="I41" s="27" t="s">
        <v>101</v>
      </c>
      <c r="J41" s="27" t="s">
        <v>102</v>
      </c>
      <c r="K41" s="27" t="s">
        <v>103</v>
      </c>
      <c r="L41" s="28" t="s">
        <v>104</v>
      </c>
    </row>
    <row r="42" spans="1:12" ht="12.75">
      <c r="A42" s="37" t="s">
        <v>53</v>
      </c>
      <c r="B42" s="29">
        <f>$E3*HRSW!$B7</f>
        <v>6600</v>
      </c>
      <c r="C42" s="29">
        <f>$E3*HRSW!$B8</f>
        <v>8400</v>
      </c>
      <c r="D42" s="29">
        <f>$E3*HRSW!$B9</f>
        <v>2200</v>
      </c>
      <c r="E42" s="29">
        <f>$E3*HRSW!$B10</f>
        <v>0</v>
      </c>
      <c r="F42" s="29">
        <f>$E3*HRSW!$B11</f>
        <v>22708</v>
      </c>
      <c r="G42" s="29">
        <f>$E3*HRSW!$B12</f>
        <v>5080</v>
      </c>
      <c r="H42" s="29">
        <f>$E3*HRSW!$B13</f>
        <v>5744</v>
      </c>
      <c r="I42" s="29">
        <f>$E3*HRSW!$B14</f>
        <v>5932</v>
      </c>
      <c r="J42" s="29">
        <f>$E3*HRSW!$B15</f>
        <v>0</v>
      </c>
      <c r="K42" s="29">
        <f>$E3*HRSW!$B16</f>
        <v>600</v>
      </c>
      <c r="L42" s="30">
        <f>$E3*HRSW!$B17</f>
        <v>1432</v>
      </c>
    </row>
    <row r="43" spans="1:12" ht="12.75">
      <c r="A43" s="38" t="s">
        <v>54</v>
      </c>
      <c r="B43" s="20">
        <f>$E4*Durum!$B7</f>
        <v>8400</v>
      </c>
      <c r="C43" s="20">
        <f>$E4*Durum!$B8</f>
        <v>8400</v>
      </c>
      <c r="D43" s="20">
        <f>$E4*Durum!$B9</f>
        <v>2200</v>
      </c>
      <c r="E43" s="20">
        <f>$E4*Durum!$B10</f>
        <v>0</v>
      </c>
      <c r="F43" s="20">
        <f>$E4*Durum!$B11</f>
        <v>21148</v>
      </c>
      <c r="G43" s="20">
        <f>$E4*Durum!$B12</f>
        <v>4640</v>
      </c>
      <c r="H43" s="20">
        <f>$E4*Durum!$B13</f>
        <v>5708</v>
      </c>
      <c r="I43" s="20">
        <f>$E4*Durum!$B14</f>
        <v>5920</v>
      </c>
      <c r="J43" s="20">
        <f>$E4*Durum!$B15</f>
        <v>0</v>
      </c>
      <c r="K43" s="20">
        <f>$E4*Durum!$B16</f>
        <v>600</v>
      </c>
      <c r="L43" s="31">
        <f>$E4*Durum!$B17</f>
        <v>1424</v>
      </c>
    </row>
    <row r="44" spans="1:12" ht="12.75">
      <c r="A44" s="38" t="s">
        <v>55</v>
      </c>
      <c r="B44" s="20">
        <f>$E5*Barley!$B7</f>
        <v>6750</v>
      </c>
      <c r="C44" s="20">
        <f>$E5*Barley!$B8</f>
        <v>11100</v>
      </c>
      <c r="D44" s="20">
        <f>$E5*Barley!$B9</f>
        <v>900</v>
      </c>
      <c r="E44" s="20">
        <f>$E5*Barley!$B10</f>
        <v>0</v>
      </c>
      <c r="F44" s="20">
        <f>$E5*Barley!$B11</f>
        <v>33840</v>
      </c>
      <c r="G44" s="20">
        <f>$E5*Barley!$B12</f>
        <v>4320</v>
      </c>
      <c r="H44" s="20">
        <f>$E5*Barley!$B13</f>
        <v>10062</v>
      </c>
      <c r="I44" s="20">
        <f>$E5*Barley!$B14</f>
        <v>9666</v>
      </c>
      <c r="J44" s="20">
        <f>$E5*Barley!$B15</f>
        <v>0</v>
      </c>
      <c r="K44" s="20">
        <f>$E5*Barley!$B16</f>
        <v>900</v>
      </c>
      <c r="L44" s="31">
        <f>$E5*Barley!$B17</f>
        <v>1938</v>
      </c>
    </row>
    <row r="45" spans="1:12" ht="12.75">
      <c r="A45" s="38" t="s">
        <v>26</v>
      </c>
      <c r="B45" s="20">
        <f>$E6*Corn!$B7</f>
        <v>0</v>
      </c>
      <c r="C45" s="20">
        <f>$E6*Corn!$B8</f>
        <v>0</v>
      </c>
      <c r="D45" s="20">
        <f>$E6*Corn!$B9</f>
        <v>0</v>
      </c>
      <c r="E45" s="20">
        <f>$E6*Corn!$B10</f>
        <v>0</v>
      </c>
      <c r="F45" s="20">
        <f>$E6*Corn!$B11</f>
        <v>0</v>
      </c>
      <c r="G45" s="20">
        <f>$E6*Corn!$B12</f>
        <v>0</v>
      </c>
      <c r="H45" s="20">
        <f>$E6*Corn!$B13</f>
        <v>0</v>
      </c>
      <c r="I45" s="20">
        <f>$E6*Corn!$B14</f>
        <v>0</v>
      </c>
      <c r="J45" s="20">
        <f>$E6*Corn!$B15</f>
        <v>0</v>
      </c>
      <c r="K45" s="20">
        <f>$E6*Corn!$B16</f>
        <v>0</v>
      </c>
      <c r="L45" s="31">
        <f>$E6*Corn!$B17</f>
        <v>0</v>
      </c>
    </row>
    <row r="46" spans="1:12" ht="12.75">
      <c r="A46" s="38" t="s">
        <v>25</v>
      </c>
      <c r="B46" s="20">
        <f>$E7*Soyb!$B7</f>
        <v>10326</v>
      </c>
      <c r="C46" s="20">
        <f>$E7*Soyb!$B8</f>
        <v>2900</v>
      </c>
      <c r="D46" s="20">
        <f>$E7*Soyb!$B9</f>
        <v>0</v>
      </c>
      <c r="E46" s="20">
        <f>$E7*Soyb!$B10</f>
        <v>0</v>
      </c>
      <c r="F46" s="20">
        <f>$E7*Soyb!$B11</f>
        <v>1628</v>
      </c>
      <c r="G46" s="20">
        <f>$E7*Soyb!$B12</f>
        <v>2920</v>
      </c>
      <c r="H46" s="20">
        <f>$E7*Soyb!$B13</f>
        <v>2356</v>
      </c>
      <c r="I46" s="20">
        <f>$E7*Soyb!$B14</f>
        <v>2650</v>
      </c>
      <c r="J46" s="20">
        <f>$E7*Soyb!$B15</f>
        <v>0</v>
      </c>
      <c r="K46" s="20">
        <f>$E7*Soyb!$B16</f>
        <v>1300</v>
      </c>
      <c r="L46" s="31">
        <f>$E7*Soyb!$B17</f>
        <v>602</v>
      </c>
    </row>
    <row r="47" spans="1:12" ht="12.75">
      <c r="A47" s="38" t="s">
        <v>89</v>
      </c>
      <c r="B47" s="20">
        <f>$E8*Drybean!$B7</f>
        <v>0</v>
      </c>
      <c r="C47" s="20">
        <f>$E8*Drybean!$B8</f>
        <v>0</v>
      </c>
      <c r="D47" s="20">
        <f>$E8*Drybean!$B9</f>
        <v>0</v>
      </c>
      <c r="E47" s="20">
        <f>$E8*Drybean!$B10</f>
        <v>0</v>
      </c>
      <c r="F47" s="20">
        <f>$E8*Drybean!$B11</f>
        <v>0</v>
      </c>
      <c r="G47" s="20">
        <f>$E8*Drybean!$B12</f>
        <v>0</v>
      </c>
      <c r="H47" s="20">
        <f>$E8*Drybean!$B13</f>
        <v>0</v>
      </c>
      <c r="I47" s="20">
        <f>$E8*Drybean!$B14</f>
        <v>0</v>
      </c>
      <c r="J47" s="20">
        <f>$E8*Drybean!$B15</f>
        <v>0</v>
      </c>
      <c r="K47" s="20">
        <f>$E8*Drybean!$B16</f>
        <v>0</v>
      </c>
      <c r="L47" s="31">
        <f>$E8*Drybean!$B17</f>
        <v>0</v>
      </c>
    </row>
    <row r="48" spans="1:12" ht="12.75">
      <c r="A48" s="38" t="s">
        <v>56</v>
      </c>
      <c r="B48" s="20">
        <f>$E9*Oil_SF!$B7</f>
        <v>0</v>
      </c>
      <c r="C48" s="20">
        <f>$E9*Oil_SF!$B8</f>
        <v>0</v>
      </c>
      <c r="D48" s="20">
        <f>$E9*Oil_SF!$B9</f>
        <v>0</v>
      </c>
      <c r="E48" s="20">
        <f>$E9*Oil_SF!$B10</f>
        <v>0</v>
      </c>
      <c r="F48" s="20">
        <f>$E9*Oil_SF!$B11</f>
        <v>0</v>
      </c>
      <c r="G48" s="20">
        <f>$E9*Oil_SF!$B12</f>
        <v>0</v>
      </c>
      <c r="H48" s="20">
        <f>$E9*Oil_SF!$B13</f>
        <v>0</v>
      </c>
      <c r="I48" s="20">
        <f>$E9*Oil_SF!$B14</f>
        <v>0</v>
      </c>
      <c r="J48" s="20">
        <f>$E9*Oil_SF!$B15</f>
        <v>0</v>
      </c>
      <c r="K48" s="20">
        <f>$E9*Oil_SF!$B16</f>
        <v>0</v>
      </c>
      <c r="L48" s="31">
        <f>$E9*Oil_SF!$B17</f>
        <v>0</v>
      </c>
    </row>
    <row r="49" spans="1:12" ht="12.75">
      <c r="A49" s="38" t="s">
        <v>57</v>
      </c>
      <c r="B49" s="20">
        <f>$E10*Conf_SF!$B7</f>
        <v>0</v>
      </c>
      <c r="C49" s="20">
        <f>$E10*Conf_SF!$B8</f>
        <v>0</v>
      </c>
      <c r="D49" s="20">
        <f>$E10*Conf_SF!$B9</f>
        <v>0</v>
      </c>
      <c r="E49" s="20">
        <f>$E10*Conf_SF!$B10</f>
        <v>0</v>
      </c>
      <c r="F49" s="20">
        <f>$E10*Conf_SF!$B11</f>
        <v>0</v>
      </c>
      <c r="G49" s="20">
        <f>$E10*Conf_SF!$B12</f>
        <v>0</v>
      </c>
      <c r="H49" s="20">
        <f>$E10*Conf_SF!$B13</f>
        <v>0</v>
      </c>
      <c r="I49" s="20">
        <f>$E10*Conf_SF!$B14</f>
        <v>0</v>
      </c>
      <c r="J49" s="20">
        <f>$E10*Conf_SF!$B15</f>
        <v>0</v>
      </c>
      <c r="K49" s="20">
        <f>$E10*Conf_SF!$B16</f>
        <v>0</v>
      </c>
      <c r="L49" s="31">
        <f>$E10*Conf_SF!$B17</f>
        <v>0</v>
      </c>
    </row>
    <row r="50" spans="1:12" ht="12.75">
      <c r="A50" s="38" t="s">
        <v>58</v>
      </c>
      <c r="B50" s="20">
        <f>$E11*Canola!$B7</f>
        <v>17000</v>
      </c>
      <c r="C50" s="20">
        <f>$E11*Canola!$B8</f>
        <v>6400</v>
      </c>
      <c r="D50" s="20">
        <f>$E11*Canola!$B9</f>
        <v>0</v>
      </c>
      <c r="E50" s="20">
        <f>$E11*Canola!$B10</f>
        <v>0</v>
      </c>
      <c r="F50" s="20">
        <f>$E11*Canola!$B11</f>
        <v>27336</v>
      </c>
      <c r="G50" s="20">
        <f>$E11*Canola!$B12</f>
        <v>4960</v>
      </c>
      <c r="H50" s="20">
        <f>$E11*Canola!$B13</f>
        <v>5892</v>
      </c>
      <c r="I50" s="20">
        <f>$E11*Canola!$B14</f>
        <v>5992</v>
      </c>
      <c r="J50" s="20">
        <f>$E11*Canola!$B15</f>
        <v>0</v>
      </c>
      <c r="K50" s="20">
        <f>$E11*Canola!$B16</f>
        <v>600</v>
      </c>
      <c r="L50" s="31">
        <f>$E11*Canola!$B17</f>
        <v>1704</v>
      </c>
    </row>
    <row r="51" spans="1:12" ht="12.75">
      <c r="A51" s="38" t="s">
        <v>59</v>
      </c>
      <c r="B51" s="20">
        <f>$E12*Flax!$B7</f>
        <v>2450</v>
      </c>
      <c r="C51" s="20">
        <f>$E12*Flax!$B8</f>
        <v>5000</v>
      </c>
      <c r="D51" s="20">
        <f>$E12*Flax!$B9</f>
        <v>0</v>
      </c>
      <c r="E51" s="20">
        <f>$E12*Flax!$B10</f>
        <v>0</v>
      </c>
      <c r="F51" s="20">
        <f>$E12*Flax!$B11</f>
        <v>6122</v>
      </c>
      <c r="G51" s="20">
        <f>$E12*Flax!$B12</f>
        <v>1460</v>
      </c>
      <c r="H51" s="20">
        <f>$E12*Flax!$B13</f>
        <v>2742</v>
      </c>
      <c r="I51" s="20">
        <f>$E12*Flax!$B14</f>
        <v>2942</v>
      </c>
      <c r="J51" s="20">
        <f>$E12*Flax!$B15</f>
        <v>0</v>
      </c>
      <c r="K51" s="20">
        <f>$E12*Flax!$B16</f>
        <v>300</v>
      </c>
      <c r="L51" s="31">
        <f>$E12*Flax!$B17</f>
        <v>526</v>
      </c>
    </row>
    <row r="52" spans="1:12" ht="12.75">
      <c r="A52" s="38" t="s">
        <v>62</v>
      </c>
      <c r="B52" s="20">
        <f>$E13*Peas!$B7</f>
        <v>0</v>
      </c>
      <c r="C52" s="20">
        <f>$E13*Peas!$B8</f>
        <v>0</v>
      </c>
      <c r="D52" s="20">
        <f>$E13*Peas!$B9</f>
        <v>0</v>
      </c>
      <c r="E52" s="20">
        <f>$E13*Peas!$B10</f>
        <v>0</v>
      </c>
      <c r="F52" s="20">
        <f>$E13*Peas!$B11</f>
        <v>0</v>
      </c>
      <c r="G52" s="20">
        <f>$E13*Peas!$B12</f>
        <v>0</v>
      </c>
      <c r="H52" s="20">
        <f>$E13*Peas!$B13</f>
        <v>0</v>
      </c>
      <c r="I52" s="20">
        <f>$E13*Peas!$B14</f>
        <v>0</v>
      </c>
      <c r="J52" s="20">
        <f>$E13*Peas!$B15</f>
        <v>0</v>
      </c>
      <c r="K52" s="20">
        <f>$E13*Peas!$B16</f>
        <v>0</v>
      </c>
      <c r="L52" s="31">
        <f>$E13*Peas!$B17</f>
        <v>0</v>
      </c>
    </row>
    <row r="53" spans="1:12" ht="12.75">
      <c r="A53" s="38" t="s">
        <v>63</v>
      </c>
      <c r="B53" s="32">
        <f>$E14*Oats!$B7</f>
        <v>0</v>
      </c>
      <c r="C53" s="20">
        <f>$E14*Oats!$B8</f>
        <v>0</v>
      </c>
      <c r="D53" s="20">
        <f>$E14*Oats!$B9</f>
        <v>0</v>
      </c>
      <c r="E53" s="20">
        <f>$E14*Oats!$B10</f>
        <v>0</v>
      </c>
      <c r="F53" s="20">
        <f>$E14*Oats!$B11</f>
        <v>0</v>
      </c>
      <c r="G53" s="20">
        <f>$E14*Oats!$B12</f>
        <v>0</v>
      </c>
      <c r="H53" s="20">
        <f>$E14*Oats!$B13</f>
        <v>0</v>
      </c>
      <c r="I53" s="20">
        <f>$E14*Oats!$B14</f>
        <v>0</v>
      </c>
      <c r="J53" s="20">
        <f>$E14*Oats!$B15</f>
        <v>0</v>
      </c>
      <c r="K53" s="20">
        <f>$E14*Oats!$B16</f>
        <v>0</v>
      </c>
      <c r="L53" s="31">
        <f>$E14*Oats!$B17</f>
        <v>0</v>
      </c>
    </row>
    <row r="54" spans="1:12" ht="12.75">
      <c r="A54" s="38" t="s">
        <v>64</v>
      </c>
      <c r="B54" s="32">
        <f>$E15*Lentil!$B7</f>
        <v>0</v>
      </c>
      <c r="C54" s="32">
        <f>$E15*Lentil!$B8</f>
        <v>0</v>
      </c>
      <c r="D54" s="32">
        <f>$E15*Lentil!$B9</f>
        <v>0</v>
      </c>
      <c r="E54" s="32">
        <f>$E15*Lentil!$B10</f>
        <v>0</v>
      </c>
      <c r="F54" s="32">
        <f>$E15*Lentil!$B11</f>
        <v>0</v>
      </c>
      <c r="G54" s="32">
        <f>$E15*Lentil!$B12</f>
        <v>0</v>
      </c>
      <c r="H54" s="32">
        <f>$E15*Lentil!$B13</f>
        <v>0</v>
      </c>
      <c r="I54" s="32">
        <f>$E15*Lentil!$B14</f>
        <v>0</v>
      </c>
      <c r="J54" s="32">
        <f>$E15*Lentil!$B15</f>
        <v>0</v>
      </c>
      <c r="K54" s="32">
        <f>$E15*Lentil!$B16</f>
        <v>0</v>
      </c>
      <c r="L54" s="33">
        <f>$E15*Lentil!$B17</f>
        <v>0</v>
      </c>
    </row>
    <row r="55" spans="1:12" ht="12.75">
      <c r="A55" s="38" t="s">
        <v>60</v>
      </c>
      <c r="B55" s="32">
        <f>$E16*Mustard!$B7</f>
        <v>0</v>
      </c>
      <c r="C55" s="32">
        <f>$E16*Mustard!$B8</f>
        <v>0</v>
      </c>
      <c r="D55" s="32">
        <f>$E16*Mustard!$B9</f>
        <v>0</v>
      </c>
      <c r="E55" s="32">
        <f>$E16*Mustard!$B10</f>
        <v>0</v>
      </c>
      <c r="F55" s="32">
        <f>$E16*Mustard!$B11</f>
        <v>0</v>
      </c>
      <c r="G55" s="32">
        <f>$E16*Mustard!$B12</f>
        <v>0</v>
      </c>
      <c r="H55" s="32">
        <f>$E16*Mustard!$B13</f>
        <v>0</v>
      </c>
      <c r="I55" s="32">
        <f>$E16*Mustard!$B14</f>
        <v>0</v>
      </c>
      <c r="J55" s="32">
        <f>$E16*Mustard!$B15</f>
        <v>0</v>
      </c>
      <c r="K55" s="32">
        <f>$E16*Mustard!$B16</f>
        <v>0</v>
      </c>
      <c r="L55" s="33">
        <f>$E16*Mustard!$B17</f>
        <v>0</v>
      </c>
    </row>
    <row r="56" spans="1:12" ht="12.75">
      <c r="A56" s="38" t="s">
        <v>61</v>
      </c>
      <c r="B56" s="32">
        <f>$E17*Buckwht!$B7</f>
        <v>0</v>
      </c>
      <c r="C56" s="32">
        <f>$E17*Buckwht!$B8</f>
        <v>0</v>
      </c>
      <c r="D56" s="32">
        <f>$E17*Buckwht!$B9</f>
        <v>0</v>
      </c>
      <c r="E56" s="32">
        <f>$E17*Buckwht!$B10</f>
        <v>0</v>
      </c>
      <c r="F56" s="32">
        <f>$E17*Buckwht!$B11</f>
        <v>0</v>
      </c>
      <c r="G56" s="32">
        <f>$E17*Buckwht!$B12</f>
        <v>0</v>
      </c>
      <c r="H56" s="32">
        <f>$E17*Buckwht!$B13</f>
        <v>0</v>
      </c>
      <c r="I56" s="32">
        <f>$E17*Buckwht!$B14</f>
        <v>0</v>
      </c>
      <c r="J56" s="32">
        <f>$E17*Buckwht!$B15</f>
        <v>0</v>
      </c>
      <c r="K56" s="32">
        <f>$E17*Buckwht!$B16</f>
        <v>0</v>
      </c>
      <c r="L56" s="33">
        <f>$E17*Buckwht!$B17</f>
        <v>0</v>
      </c>
    </row>
    <row r="57" spans="1:12" ht="12.75">
      <c r="A57" s="38" t="s">
        <v>65</v>
      </c>
      <c r="B57" s="32">
        <f>$E18*Millet!$B7</f>
        <v>0</v>
      </c>
      <c r="C57" s="32">
        <f>$E18*Millet!$B8</f>
        <v>0</v>
      </c>
      <c r="D57" s="32">
        <f>$E18*Millet!$B9</f>
        <v>0</v>
      </c>
      <c r="E57" s="32">
        <f>$E18*Millet!$B10</f>
        <v>0</v>
      </c>
      <c r="F57" s="32">
        <f>$E18*Millet!$B11</f>
        <v>0</v>
      </c>
      <c r="G57" s="32">
        <f>$E18*Millet!$B12</f>
        <v>0</v>
      </c>
      <c r="H57" s="32">
        <f>$E18*Millet!$B13</f>
        <v>0</v>
      </c>
      <c r="I57" s="32">
        <f>$E18*Millet!$B14</f>
        <v>0</v>
      </c>
      <c r="J57" s="32">
        <f>$E18*Millet!$B15</f>
        <v>0</v>
      </c>
      <c r="K57" s="32">
        <f>$E18*Millet!$B16</f>
        <v>0</v>
      </c>
      <c r="L57" s="33">
        <f>$E18*Millet!$B17</f>
        <v>0</v>
      </c>
    </row>
    <row r="58" spans="1:12" ht="12.75">
      <c r="A58" s="38" t="s">
        <v>66</v>
      </c>
      <c r="B58" s="32">
        <f>$E19*'Wint.Wht'!$B7</f>
        <v>0</v>
      </c>
      <c r="C58" s="32">
        <f>$E19*'Wint.Wht'!$B8</f>
        <v>0</v>
      </c>
      <c r="D58" s="32">
        <f>$E19*'Wint.Wht'!$B9</f>
        <v>0</v>
      </c>
      <c r="E58" s="32">
        <f>$E19*'Wint.Wht'!$B10</f>
        <v>0</v>
      </c>
      <c r="F58" s="32">
        <f>$E19*'Wint.Wht'!$B11</f>
        <v>0</v>
      </c>
      <c r="G58" s="32">
        <f>$E19*'Wint.Wht'!$B12</f>
        <v>0</v>
      </c>
      <c r="H58" s="32">
        <f>$E19*'Wint.Wht'!$B13</f>
        <v>0</v>
      </c>
      <c r="I58" s="32">
        <f>$E19*'Wint.Wht'!$B14</f>
        <v>0</v>
      </c>
      <c r="J58" s="32">
        <f>$E19*'Wint.Wht'!$B15</f>
        <v>0</v>
      </c>
      <c r="K58" s="32">
        <f>$E19*'Wint.Wht'!$B16</f>
        <v>0</v>
      </c>
      <c r="L58" s="33">
        <f>$E19*'Wint.Wht'!$B17</f>
        <v>0</v>
      </c>
    </row>
    <row r="59" spans="1:12" ht="12.75">
      <c r="A59" s="39" t="s">
        <v>67</v>
      </c>
      <c r="B59" s="32">
        <f>$E20*Rye!$B7</f>
        <v>0</v>
      </c>
      <c r="C59" s="32">
        <f>$E20*Rye!$B8</f>
        <v>0</v>
      </c>
      <c r="D59" s="32">
        <f>$E20*Rye!$B9</f>
        <v>0</v>
      </c>
      <c r="E59" s="32">
        <f>$E20*Rye!$B10</f>
        <v>0</v>
      </c>
      <c r="F59" s="32">
        <f>$E20*Rye!$B11</f>
        <v>0</v>
      </c>
      <c r="G59" s="32">
        <f>$E20*Rye!$B12</f>
        <v>0</v>
      </c>
      <c r="H59" s="32">
        <f>$E20*Rye!$B13</f>
        <v>0</v>
      </c>
      <c r="I59" s="32">
        <f>$E20*Rye!$B14</f>
        <v>0</v>
      </c>
      <c r="J59" s="32">
        <f>$E20*Rye!$B15</f>
        <v>0</v>
      </c>
      <c r="K59" s="32">
        <f>$E20*Rye!$B16</f>
        <v>0</v>
      </c>
      <c r="L59" s="33">
        <f>$E20*Rye!$B17</f>
        <v>0</v>
      </c>
    </row>
    <row r="60" spans="1:12" ht="12.75">
      <c r="A60" s="34" t="s">
        <v>85</v>
      </c>
      <c r="B60" s="21">
        <f>SUM(B42:B59)</f>
        <v>51526</v>
      </c>
      <c r="C60" s="21">
        <f aca="true" t="shared" si="4" ref="C60:L60">SUM(C42:C59)</f>
        <v>42200</v>
      </c>
      <c r="D60" s="21">
        <f t="shared" si="4"/>
        <v>5300</v>
      </c>
      <c r="E60" s="21">
        <f t="shared" si="4"/>
        <v>0</v>
      </c>
      <c r="F60" s="21">
        <f t="shared" si="4"/>
        <v>112782</v>
      </c>
      <c r="G60" s="21">
        <f t="shared" si="4"/>
        <v>23380</v>
      </c>
      <c r="H60" s="21">
        <f t="shared" si="4"/>
        <v>32504</v>
      </c>
      <c r="I60" s="21">
        <f t="shared" si="4"/>
        <v>33102</v>
      </c>
      <c r="J60" s="21">
        <f t="shared" si="4"/>
        <v>0</v>
      </c>
      <c r="K60" s="21">
        <f t="shared" si="4"/>
        <v>4300</v>
      </c>
      <c r="L60" s="35">
        <f t="shared" si="4"/>
        <v>7626</v>
      </c>
    </row>
    <row r="61" spans="1:12" ht="12.75">
      <c r="A61" s="34" t="s">
        <v>105</v>
      </c>
      <c r="B61" s="21"/>
      <c r="C61" s="35"/>
      <c r="D61" s="36">
        <f>SUM(B60:L60)</f>
        <v>312720</v>
      </c>
      <c r="E61" s="22"/>
      <c r="F61" s="22"/>
      <c r="G61" s="22"/>
      <c r="H61" s="22"/>
      <c r="I61" s="22"/>
      <c r="J61" s="22"/>
      <c r="K61" s="22"/>
      <c r="L61" s="22"/>
    </row>
  </sheetData>
  <sheetProtection sheet="1" objects="1" scenarios="1"/>
  <mergeCells count="20">
    <mergeCell ref="A31:B31"/>
    <mergeCell ref="E31:F31"/>
    <mergeCell ref="C23:E23"/>
    <mergeCell ref="A25:B25"/>
    <mergeCell ref="E25:F25"/>
    <mergeCell ref="A26:B26"/>
    <mergeCell ref="E26:F26"/>
    <mergeCell ref="A27:B27"/>
    <mergeCell ref="E27:F27"/>
    <mergeCell ref="A28:B28"/>
    <mergeCell ref="A32:B32"/>
    <mergeCell ref="E32:F32"/>
    <mergeCell ref="B36:E36"/>
    <mergeCell ref="G36:H36"/>
    <mergeCell ref="B38:L38"/>
    <mergeCell ref="E28:F28"/>
    <mergeCell ref="A29:B29"/>
    <mergeCell ref="E29:F29"/>
    <mergeCell ref="A30:B30"/>
    <mergeCell ref="E30:F30"/>
  </mergeCells>
  <printOptions/>
  <pageMargins left="0.5" right="0.25" top="1" bottom="0.25" header="0.5" footer="0.5"/>
  <pageSetup fitToHeight="1" fitToWidth="1" horizontalDpi="600" verticalDpi="600" orientation="portrait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51</v>
      </c>
      <c r="B1" s="24" t="s">
        <v>0</v>
      </c>
      <c r="C1" s="88" t="s">
        <v>31</v>
      </c>
      <c r="D1" s="88"/>
      <c r="E1" s="88"/>
      <c r="F1" s="88"/>
      <c r="G1" s="88"/>
    </row>
    <row r="2" spans="1:7" ht="12.75">
      <c r="A2" t="s">
        <v>29</v>
      </c>
      <c r="B2" s="9">
        <v>42</v>
      </c>
      <c r="C2" s="85"/>
      <c r="D2" s="85"/>
      <c r="E2" s="85"/>
      <c r="F2" s="85"/>
      <c r="G2" s="85"/>
    </row>
    <row r="3" spans="1:7" ht="12.75">
      <c r="A3" t="s">
        <v>30</v>
      </c>
      <c r="B3" s="10">
        <v>4.09</v>
      </c>
      <c r="C3" s="85"/>
      <c r="D3" s="85"/>
      <c r="E3" s="85"/>
      <c r="F3" s="85"/>
      <c r="G3" s="85"/>
    </row>
    <row r="4" spans="1:7" ht="12.75">
      <c r="A4" t="s">
        <v>28</v>
      </c>
      <c r="B4">
        <f>B2*B3</f>
        <v>171.78</v>
      </c>
      <c r="C4" s="85"/>
      <c r="D4" s="85"/>
      <c r="E4" s="85"/>
      <c r="F4" s="85"/>
      <c r="G4" s="85"/>
    </row>
    <row r="5" spans="3:7" ht="12.75">
      <c r="C5" s="85"/>
      <c r="D5" s="85"/>
      <c r="E5" s="85"/>
      <c r="F5" s="85"/>
      <c r="G5" s="85"/>
    </row>
    <row r="6" spans="1:7" ht="12.75">
      <c r="A6" t="s">
        <v>1</v>
      </c>
      <c r="C6" s="85"/>
      <c r="D6" s="85"/>
      <c r="E6" s="85"/>
      <c r="F6" s="85"/>
      <c r="G6" s="85"/>
    </row>
    <row r="7" spans="1:7" ht="12.75">
      <c r="A7" s="1" t="s">
        <v>8</v>
      </c>
      <c r="B7" s="11">
        <v>7.2</v>
      </c>
      <c r="C7" s="85"/>
      <c r="D7" s="85"/>
      <c r="E7" s="85"/>
      <c r="F7" s="85"/>
      <c r="G7" s="85"/>
    </row>
    <row r="8" spans="1:7" ht="12.75">
      <c r="A8" s="1" t="s">
        <v>9</v>
      </c>
      <c r="B8" s="11">
        <v>3.5</v>
      </c>
      <c r="C8" s="85"/>
      <c r="D8" s="85"/>
      <c r="E8" s="85"/>
      <c r="F8" s="85"/>
      <c r="G8" s="85"/>
    </row>
    <row r="9" spans="1:7" ht="12.75">
      <c r="A9" s="1" t="s">
        <v>24</v>
      </c>
      <c r="B9" s="11">
        <v>0</v>
      </c>
      <c r="C9" s="85"/>
      <c r="D9" s="85"/>
      <c r="E9" s="85"/>
      <c r="F9" s="85"/>
      <c r="G9" s="85"/>
    </row>
    <row r="10" spans="1:7" ht="12.75">
      <c r="A10" s="1" t="s">
        <v>10</v>
      </c>
      <c r="B10" s="11">
        <v>0</v>
      </c>
      <c r="C10" s="85"/>
      <c r="D10" s="85"/>
      <c r="E10" s="85"/>
      <c r="F10" s="85"/>
      <c r="G10" s="85"/>
    </row>
    <row r="11" spans="1:7" ht="12.75">
      <c r="A11" s="1" t="s">
        <v>12</v>
      </c>
      <c r="B11" s="11">
        <v>66.52</v>
      </c>
      <c r="C11" s="85"/>
      <c r="D11" s="85"/>
      <c r="E11" s="85"/>
      <c r="F11" s="85"/>
      <c r="G11" s="85"/>
    </row>
    <row r="12" spans="1:7" ht="12.75">
      <c r="A12" s="1" t="s">
        <v>11</v>
      </c>
      <c r="B12" s="11">
        <v>5.6</v>
      </c>
      <c r="C12" s="85"/>
      <c r="D12" s="85"/>
      <c r="E12" s="85"/>
      <c r="F12" s="85"/>
      <c r="G12" s="85"/>
    </row>
    <row r="13" spans="1:7" ht="12.75">
      <c r="A13" s="1" t="s">
        <v>13</v>
      </c>
      <c r="B13" s="11">
        <v>14.07</v>
      </c>
      <c r="C13" s="85"/>
      <c r="D13" s="85"/>
      <c r="E13" s="85"/>
      <c r="F13" s="85"/>
      <c r="G13" s="85"/>
    </row>
    <row r="14" spans="1:7" ht="12.75">
      <c r="A14" s="1" t="s">
        <v>14</v>
      </c>
      <c r="B14" s="11">
        <v>13.83</v>
      </c>
      <c r="C14" s="85"/>
      <c r="D14" s="85"/>
      <c r="E14" s="85"/>
      <c r="F14" s="85"/>
      <c r="G14" s="85"/>
    </row>
    <row r="15" spans="1:7" ht="12.75">
      <c r="A15" s="1" t="s">
        <v>15</v>
      </c>
      <c r="B15" s="11">
        <v>0</v>
      </c>
      <c r="C15" s="85"/>
      <c r="D15" s="85"/>
      <c r="E15" s="85"/>
      <c r="F15" s="85"/>
      <c r="G15" s="85"/>
    </row>
    <row r="16" spans="1:7" ht="12.75">
      <c r="A16" s="1" t="s">
        <v>16</v>
      </c>
      <c r="B16" s="11">
        <v>6.5</v>
      </c>
      <c r="C16" s="85"/>
      <c r="D16" s="85"/>
      <c r="E16" s="85"/>
      <c r="F16" s="85"/>
      <c r="G16" s="85"/>
    </row>
    <row r="17" spans="1:7" ht="12.75">
      <c r="A17" s="1" t="s">
        <v>17</v>
      </c>
      <c r="B17" s="12">
        <v>2.93</v>
      </c>
      <c r="C17" s="85"/>
      <c r="D17" s="85"/>
      <c r="E17" s="85"/>
      <c r="F17" s="85"/>
      <c r="G17" s="85"/>
    </row>
    <row r="18" spans="1:7" ht="12.75">
      <c r="A18" t="s">
        <v>2</v>
      </c>
      <c r="B18" s="2">
        <f>SUM(B7:B17)</f>
        <v>120.14999999999999</v>
      </c>
      <c r="C18" s="85"/>
      <c r="D18" s="85"/>
      <c r="E18" s="85"/>
      <c r="F18" s="85"/>
      <c r="G18" s="85"/>
    </row>
    <row r="19" spans="2:7" ht="12.75">
      <c r="B19" s="2"/>
      <c r="C19" s="85"/>
      <c r="D19" s="85"/>
      <c r="E19" s="85"/>
      <c r="F19" s="85"/>
      <c r="G19" s="85"/>
    </row>
    <row r="20" spans="1:7" ht="12.75">
      <c r="A20" t="s">
        <v>3</v>
      </c>
      <c r="B20" s="2"/>
      <c r="C20" s="85"/>
      <c r="D20" s="85"/>
      <c r="E20" s="85"/>
      <c r="F20" s="85"/>
      <c r="G20" s="85"/>
    </row>
    <row r="21" spans="1:7" ht="12.75">
      <c r="A21" s="1" t="s">
        <v>18</v>
      </c>
      <c r="B21" s="7">
        <v>6.05</v>
      </c>
      <c r="C21" s="85"/>
      <c r="D21" s="85"/>
      <c r="E21" s="85"/>
      <c r="F21" s="85"/>
      <c r="G21" s="85"/>
    </row>
    <row r="22" spans="1:7" ht="12.75">
      <c r="A22" s="1" t="s">
        <v>19</v>
      </c>
      <c r="B22" s="7">
        <v>15.73</v>
      </c>
      <c r="C22" s="85"/>
      <c r="D22" s="85"/>
      <c r="E22" s="85"/>
      <c r="F22" s="85"/>
      <c r="G22" s="85"/>
    </row>
    <row r="23" spans="1:7" ht="12.75">
      <c r="A23" s="1" t="s">
        <v>20</v>
      </c>
      <c r="B23" s="7">
        <v>8.91</v>
      </c>
      <c r="C23" s="85"/>
      <c r="D23" s="85"/>
      <c r="E23" s="85"/>
      <c r="F23" s="85"/>
      <c r="G23" s="85"/>
    </row>
    <row r="24" spans="1:7" ht="12.75">
      <c r="A24" s="1" t="s">
        <v>21</v>
      </c>
      <c r="B24" s="8">
        <v>40.8</v>
      </c>
      <c r="C24" s="85"/>
      <c r="D24" s="85"/>
      <c r="E24" s="85"/>
      <c r="F24" s="85"/>
      <c r="G24" s="85"/>
    </row>
    <row r="25" spans="1:7" ht="12.75">
      <c r="A25" t="s">
        <v>4</v>
      </c>
      <c r="B25" s="2">
        <f>SUM(B21:B24)</f>
        <v>71.49</v>
      </c>
      <c r="C25" s="85"/>
      <c r="D25" s="85"/>
      <c r="E25" s="85"/>
      <c r="F25" s="85"/>
      <c r="G25" s="85"/>
    </row>
    <row r="26" spans="2:7" ht="12.75">
      <c r="B26" s="2"/>
      <c r="C26" s="85"/>
      <c r="D26" s="85"/>
      <c r="E26" s="85"/>
      <c r="F26" s="85"/>
      <c r="G26" s="85"/>
    </row>
    <row r="27" spans="1:7" ht="12.75">
      <c r="A27" t="s">
        <v>5</v>
      </c>
      <c r="B27" s="2">
        <f>B18+B25</f>
        <v>191.64</v>
      </c>
      <c r="C27" s="85"/>
      <c r="D27" s="85"/>
      <c r="E27" s="85"/>
      <c r="F27" s="85"/>
      <c r="G27" s="85"/>
    </row>
    <row r="28" spans="2:7" ht="12.75">
      <c r="B28" s="2"/>
      <c r="C28" s="85"/>
      <c r="D28" s="85"/>
      <c r="E28" s="85"/>
      <c r="F28" s="85"/>
      <c r="G28" s="85"/>
    </row>
    <row r="29" spans="1:7" ht="12.75">
      <c r="A29" t="s">
        <v>33</v>
      </c>
      <c r="B29" s="2">
        <f>B4-B27</f>
        <v>-19.859999999999985</v>
      </c>
      <c r="C29" s="85"/>
      <c r="D29" s="85"/>
      <c r="E29" s="85"/>
      <c r="F29" s="85"/>
      <c r="G29" s="85"/>
    </row>
    <row r="30" spans="2:7" ht="12.75">
      <c r="B30" s="2"/>
      <c r="C30" s="85"/>
      <c r="D30" s="85"/>
      <c r="E30" s="85"/>
      <c r="F30" s="85"/>
      <c r="G30" s="85"/>
    </row>
    <row r="31" spans="1:7" ht="12.75">
      <c r="A31" t="s">
        <v>6</v>
      </c>
      <c r="B31" s="25" t="s">
        <v>7</v>
      </c>
      <c r="C31" s="85"/>
      <c r="D31" s="85"/>
      <c r="E31" s="85"/>
      <c r="F31" s="85"/>
      <c r="G31" s="85"/>
    </row>
    <row r="32" spans="1:7" ht="12.75">
      <c r="A32" s="1" t="s">
        <v>22</v>
      </c>
      <c r="B32" s="2">
        <f>B18/B2</f>
        <v>2.8607142857142853</v>
      </c>
      <c r="C32" s="85"/>
      <c r="D32" s="85"/>
      <c r="E32" s="85"/>
      <c r="F32" s="85"/>
      <c r="G32" s="85"/>
    </row>
    <row r="33" spans="1:7" ht="12.75">
      <c r="A33" t="s">
        <v>23</v>
      </c>
      <c r="B33" s="2">
        <f>B25/B2</f>
        <v>1.702142857142857</v>
      </c>
      <c r="C33" s="85"/>
      <c r="D33" s="85"/>
      <c r="E33" s="85"/>
      <c r="F33" s="85"/>
      <c r="G33" s="85"/>
    </row>
    <row r="34" spans="1:7" ht="12.75">
      <c r="A34" t="s">
        <v>27</v>
      </c>
      <c r="B34" s="2">
        <f>B27/B2</f>
        <v>4.562857142857142</v>
      </c>
      <c r="C34" s="85"/>
      <c r="D34" s="85"/>
      <c r="E34" s="85"/>
      <c r="F34" s="85"/>
      <c r="G34" s="85"/>
    </row>
  </sheetData>
  <sheetProtection sheet="1" objects="1" scenarios="1" selectLockedCells="1"/>
  <mergeCells count="34"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23:G23"/>
    <mergeCell ref="C24:G24"/>
    <mergeCell ref="C13:G13"/>
    <mergeCell ref="C14:G14"/>
    <mergeCell ref="C15:G15"/>
    <mergeCell ref="C16:G16"/>
    <mergeCell ref="C17:G17"/>
    <mergeCell ref="C18:G18"/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19:G19"/>
    <mergeCell ref="C20:G20"/>
    <mergeCell ref="C21:G21"/>
    <mergeCell ref="C22:G2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 customHeight="1">
      <c r="A1" s="5" t="s">
        <v>32</v>
      </c>
      <c r="B1" s="24" t="s">
        <v>0</v>
      </c>
      <c r="C1" s="86" t="s">
        <v>31</v>
      </c>
      <c r="D1" s="86"/>
      <c r="E1" s="86"/>
      <c r="F1" s="86"/>
      <c r="G1" s="86"/>
    </row>
    <row r="2" spans="1:7" ht="12.75">
      <c r="A2" t="s">
        <v>29</v>
      </c>
      <c r="B2" s="9">
        <v>37</v>
      </c>
      <c r="C2" s="85"/>
      <c r="D2" s="85"/>
      <c r="E2" s="85"/>
      <c r="F2" s="85"/>
      <c r="G2" s="85"/>
    </row>
    <row r="3" spans="1:7" ht="12.75">
      <c r="A3" t="s">
        <v>91</v>
      </c>
      <c r="B3" s="12">
        <v>7.04</v>
      </c>
      <c r="C3" s="85"/>
      <c r="D3" s="85"/>
      <c r="E3" s="85"/>
      <c r="F3" s="85"/>
      <c r="G3" s="85"/>
    </row>
    <row r="4" spans="1:7" ht="12.75">
      <c r="A4" t="s">
        <v>28</v>
      </c>
      <c r="B4" s="2">
        <f>B2*B3</f>
        <v>260.48</v>
      </c>
      <c r="C4" s="85"/>
      <c r="D4" s="85"/>
      <c r="E4" s="85"/>
      <c r="F4" s="85"/>
      <c r="G4" s="85"/>
    </row>
    <row r="5" spans="3:7" ht="12.75">
      <c r="C5" s="85"/>
      <c r="D5" s="85"/>
      <c r="E5" s="85"/>
      <c r="F5" s="85"/>
      <c r="G5" s="85"/>
    </row>
    <row r="6" spans="1:7" ht="12.75">
      <c r="A6" t="s">
        <v>1</v>
      </c>
      <c r="C6" s="85"/>
      <c r="D6" s="85"/>
      <c r="E6" s="85"/>
      <c r="F6" s="85"/>
      <c r="G6" s="85"/>
    </row>
    <row r="7" spans="1:7" ht="12.75">
      <c r="A7" s="1" t="s">
        <v>8</v>
      </c>
      <c r="B7" s="11">
        <v>16.5</v>
      </c>
      <c r="C7" s="85"/>
      <c r="D7" s="85"/>
      <c r="E7" s="85"/>
      <c r="F7" s="85"/>
      <c r="G7" s="85"/>
    </row>
    <row r="8" spans="1:7" ht="12.75">
      <c r="A8" s="1" t="s">
        <v>9</v>
      </c>
      <c r="B8" s="11">
        <v>21</v>
      </c>
      <c r="C8" s="85"/>
      <c r="D8" s="85"/>
      <c r="E8" s="85"/>
      <c r="F8" s="85"/>
      <c r="G8" s="85"/>
    </row>
    <row r="9" spans="1:7" ht="12.75">
      <c r="A9" s="1" t="s">
        <v>24</v>
      </c>
      <c r="B9" s="11">
        <v>5.5</v>
      </c>
      <c r="C9" s="85" t="s">
        <v>146</v>
      </c>
      <c r="D9" s="85"/>
      <c r="E9" s="85"/>
      <c r="F9" s="85"/>
      <c r="G9" s="85"/>
    </row>
    <row r="10" spans="1:7" ht="12.75">
      <c r="A10" s="1" t="s">
        <v>10</v>
      </c>
      <c r="B10" s="11">
        <v>0</v>
      </c>
      <c r="C10" s="87" t="s">
        <v>157</v>
      </c>
      <c r="D10" s="85"/>
      <c r="E10" s="85"/>
      <c r="F10" s="85"/>
      <c r="G10" s="85"/>
    </row>
    <row r="11" spans="1:7" ht="12.75">
      <c r="A11" s="1" t="s">
        <v>12</v>
      </c>
      <c r="B11" s="11">
        <v>56.77</v>
      </c>
      <c r="C11" s="85"/>
      <c r="D11" s="85"/>
      <c r="E11" s="85"/>
      <c r="F11" s="85"/>
      <c r="G11" s="85"/>
    </row>
    <row r="12" spans="1:7" ht="12.75">
      <c r="A12" s="1" t="s">
        <v>11</v>
      </c>
      <c r="B12" s="11">
        <v>12.7</v>
      </c>
      <c r="C12" s="85"/>
      <c r="D12" s="85"/>
      <c r="E12" s="85"/>
      <c r="F12" s="85"/>
      <c r="G12" s="85"/>
    </row>
    <row r="13" spans="1:7" ht="12.75">
      <c r="A13" s="1" t="s">
        <v>13</v>
      </c>
      <c r="B13" s="11">
        <v>14.36</v>
      </c>
      <c r="C13" s="85"/>
      <c r="D13" s="85"/>
      <c r="E13" s="85"/>
      <c r="F13" s="85"/>
      <c r="G13" s="85"/>
    </row>
    <row r="14" spans="1:7" ht="12.75">
      <c r="A14" s="1" t="s">
        <v>14</v>
      </c>
      <c r="B14" s="11">
        <v>14.83</v>
      </c>
      <c r="C14" s="85"/>
      <c r="D14" s="85"/>
      <c r="E14" s="85"/>
      <c r="F14" s="85"/>
      <c r="G14" s="85"/>
    </row>
    <row r="15" spans="1:7" ht="12.75">
      <c r="A15" s="1" t="s">
        <v>15</v>
      </c>
      <c r="B15" s="11">
        <v>0</v>
      </c>
      <c r="C15" s="85"/>
      <c r="D15" s="85"/>
      <c r="E15" s="85"/>
      <c r="F15" s="85"/>
      <c r="G15" s="85"/>
    </row>
    <row r="16" spans="1:7" ht="12.75">
      <c r="A16" s="1" t="s">
        <v>16</v>
      </c>
      <c r="B16" s="11">
        <v>1.5</v>
      </c>
      <c r="C16" s="85"/>
      <c r="D16" s="85"/>
      <c r="E16" s="85"/>
      <c r="F16" s="85"/>
      <c r="G16" s="85"/>
    </row>
    <row r="17" spans="1:7" ht="12.75">
      <c r="A17" s="1" t="s">
        <v>17</v>
      </c>
      <c r="B17" s="12">
        <v>3.58</v>
      </c>
      <c r="C17" s="85"/>
      <c r="D17" s="85"/>
      <c r="E17" s="85"/>
      <c r="F17" s="85"/>
      <c r="G17" s="85"/>
    </row>
    <row r="18" spans="1:7" ht="12.75">
      <c r="A18" t="s">
        <v>2</v>
      </c>
      <c r="B18" s="2">
        <f>SUM(B7:B17)</f>
        <v>146.74000000000004</v>
      </c>
      <c r="C18" s="85"/>
      <c r="D18" s="85"/>
      <c r="E18" s="85"/>
      <c r="F18" s="85"/>
      <c r="G18" s="85"/>
    </row>
    <row r="19" spans="2:7" ht="12.75">
      <c r="B19" s="2"/>
      <c r="C19" s="85"/>
      <c r="D19" s="85"/>
      <c r="E19" s="85"/>
      <c r="F19" s="85"/>
      <c r="G19" s="85"/>
    </row>
    <row r="20" spans="1:7" ht="12.75">
      <c r="A20" t="s">
        <v>3</v>
      </c>
      <c r="B20" s="2"/>
      <c r="C20" s="85"/>
      <c r="D20" s="85"/>
      <c r="E20" s="85"/>
      <c r="F20" s="85"/>
      <c r="G20" s="85"/>
    </row>
    <row r="21" spans="1:7" ht="12.75">
      <c r="A21" s="1" t="s">
        <v>18</v>
      </c>
      <c r="B21" s="7">
        <v>6.28</v>
      </c>
      <c r="C21" s="85"/>
      <c r="D21" s="85"/>
      <c r="E21" s="85"/>
      <c r="F21" s="85"/>
      <c r="G21" s="85"/>
    </row>
    <row r="22" spans="1:7" ht="12.75">
      <c r="A22" s="1" t="s">
        <v>19</v>
      </c>
      <c r="B22" s="7">
        <v>16.52</v>
      </c>
      <c r="C22" s="85"/>
      <c r="D22" s="85"/>
      <c r="E22" s="85"/>
      <c r="F22" s="85"/>
      <c r="G22" s="85"/>
    </row>
    <row r="23" spans="1:7" ht="12.75">
      <c r="A23" s="1" t="s">
        <v>20</v>
      </c>
      <c r="B23" s="7">
        <v>9.81</v>
      </c>
      <c r="C23" s="85"/>
      <c r="D23" s="85"/>
      <c r="E23" s="85"/>
      <c r="F23" s="85"/>
      <c r="G23" s="85"/>
    </row>
    <row r="24" spans="1:7" ht="12.75">
      <c r="A24" s="1" t="s">
        <v>21</v>
      </c>
      <c r="B24" s="8">
        <v>40.8</v>
      </c>
      <c r="C24" s="85"/>
      <c r="D24" s="85"/>
      <c r="E24" s="85"/>
      <c r="F24" s="85"/>
      <c r="G24" s="85"/>
    </row>
    <row r="25" spans="1:7" ht="12.75">
      <c r="A25" t="s">
        <v>4</v>
      </c>
      <c r="B25" s="2">
        <f>SUM(B21:B24)</f>
        <v>73.41</v>
      </c>
      <c r="C25" s="85"/>
      <c r="D25" s="85"/>
      <c r="E25" s="85"/>
      <c r="F25" s="85"/>
      <c r="G25" s="85"/>
    </row>
    <row r="26" spans="2:7" ht="12.75" customHeight="1">
      <c r="B26" s="2"/>
      <c r="C26" s="85"/>
      <c r="D26" s="85"/>
      <c r="E26" s="85"/>
      <c r="F26" s="85"/>
      <c r="G26" s="85"/>
    </row>
    <row r="27" spans="1:7" ht="12.75">
      <c r="A27" t="s">
        <v>5</v>
      </c>
      <c r="B27" s="2">
        <f>B18+B25</f>
        <v>220.15000000000003</v>
      </c>
      <c r="C27" s="85"/>
      <c r="D27" s="85"/>
      <c r="E27" s="85"/>
      <c r="F27" s="85"/>
      <c r="G27" s="85"/>
    </row>
    <row r="28" spans="2:7" ht="12.75" customHeight="1">
      <c r="B28" s="2"/>
      <c r="C28" s="85"/>
      <c r="D28" s="85"/>
      <c r="E28" s="85"/>
      <c r="F28" s="85"/>
      <c r="G28" s="85"/>
    </row>
    <row r="29" spans="1:7" ht="12.75">
      <c r="A29" t="s">
        <v>33</v>
      </c>
      <c r="B29" s="2">
        <f>B4-B27</f>
        <v>40.329999999999984</v>
      </c>
      <c r="C29" s="85"/>
      <c r="D29" s="85"/>
      <c r="E29" s="85"/>
      <c r="F29" s="85"/>
      <c r="G29" s="85"/>
    </row>
    <row r="30" spans="2:7" ht="12.75" customHeight="1">
      <c r="B30" s="2"/>
      <c r="C30" s="85"/>
      <c r="D30" s="85"/>
      <c r="E30" s="85"/>
      <c r="F30" s="85"/>
      <c r="G30" s="85"/>
    </row>
    <row r="31" spans="1:7" ht="12.75">
      <c r="A31" t="s">
        <v>6</v>
      </c>
      <c r="B31" s="25" t="s">
        <v>7</v>
      </c>
      <c r="C31" s="85"/>
      <c r="D31" s="85"/>
      <c r="E31" s="85"/>
      <c r="F31" s="85"/>
      <c r="G31" s="85"/>
    </row>
    <row r="32" spans="1:7" ht="12.75">
      <c r="A32" s="1" t="s">
        <v>22</v>
      </c>
      <c r="B32" s="2">
        <f>B18/B2</f>
        <v>3.965945945945947</v>
      </c>
      <c r="C32" s="85"/>
      <c r="D32" s="85"/>
      <c r="E32" s="85"/>
      <c r="F32" s="85"/>
      <c r="G32" s="85"/>
    </row>
    <row r="33" spans="1:7" ht="12.75">
      <c r="A33" t="s">
        <v>23</v>
      </c>
      <c r="B33" s="2">
        <f>B25/B2</f>
        <v>1.9840540540540539</v>
      </c>
      <c r="C33" s="85"/>
      <c r="D33" s="85"/>
      <c r="E33" s="85"/>
      <c r="F33" s="85"/>
      <c r="G33" s="85"/>
    </row>
    <row r="34" spans="1:7" ht="12.75">
      <c r="A34" t="s">
        <v>27</v>
      </c>
      <c r="B34" s="2">
        <f>B27/B2</f>
        <v>5.950000000000001</v>
      </c>
      <c r="C34" s="85"/>
      <c r="D34" s="85"/>
      <c r="E34" s="85"/>
      <c r="F34" s="85"/>
      <c r="G34" s="85"/>
    </row>
  </sheetData>
  <sheetProtection sheet="1" objects="1" scenarios="1" selectLockedCells="1"/>
  <mergeCells count="34">
    <mergeCell ref="C12:G12"/>
    <mergeCell ref="C13:G13"/>
    <mergeCell ref="C2:G2"/>
    <mergeCell ref="C3:G3"/>
    <mergeCell ref="C4:G4"/>
    <mergeCell ref="C5:G5"/>
    <mergeCell ref="C6:G6"/>
    <mergeCell ref="C7:G7"/>
    <mergeCell ref="C8:G8"/>
    <mergeCell ref="C9:G9"/>
    <mergeCell ref="C14:G14"/>
    <mergeCell ref="C15:G15"/>
    <mergeCell ref="C16:G16"/>
    <mergeCell ref="C17:G17"/>
    <mergeCell ref="C18:G18"/>
    <mergeCell ref="C19:G19"/>
    <mergeCell ref="C34:G34"/>
    <mergeCell ref="C1:G1"/>
    <mergeCell ref="C30:G30"/>
    <mergeCell ref="C31:G31"/>
    <mergeCell ref="C32:G32"/>
    <mergeCell ref="C33:G33"/>
    <mergeCell ref="C10:G10"/>
    <mergeCell ref="C11:G11"/>
    <mergeCell ref="C24:G24"/>
    <mergeCell ref="C25:G25"/>
    <mergeCell ref="C26:G26"/>
    <mergeCell ref="C27:G27"/>
    <mergeCell ref="C28:G28"/>
    <mergeCell ref="C29:G29"/>
    <mergeCell ref="C20:G20"/>
    <mergeCell ref="C21:G21"/>
    <mergeCell ref="C22:G22"/>
    <mergeCell ref="C23:G23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34</v>
      </c>
      <c r="B1" s="24" t="s">
        <v>0</v>
      </c>
      <c r="C1" s="86" t="s">
        <v>31</v>
      </c>
      <c r="D1" s="86"/>
      <c r="E1" s="86"/>
      <c r="F1" s="86"/>
      <c r="G1" s="86"/>
    </row>
    <row r="2" spans="1:7" ht="12.75">
      <c r="A2" t="s">
        <v>29</v>
      </c>
      <c r="B2" s="9">
        <v>35</v>
      </c>
      <c r="C2" s="85"/>
      <c r="D2" s="85"/>
      <c r="E2" s="85"/>
      <c r="F2" s="85"/>
      <c r="G2" s="85"/>
    </row>
    <row r="3" spans="1:7" ht="12.75">
      <c r="A3" t="s">
        <v>91</v>
      </c>
      <c r="B3" s="10">
        <v>7.35</v>
      </c>
      <c r="C3" s="85" t="s">
        <v>136</v>
      </c>
      <c r="D3" s="85"/>
      <c r="E3" s="85"/>
      <c r="F3" s="85"/>
      <c r="G3" s="85"/>
    </row>
    <row r="4" spans="1:7" ht="12.75">
      <c r="A4" t="s">
        <v>28</v>
      </c>
      <c r="B4">
        <f>B2*B3</f>
        <v>257.25</v>
      </c>
      <c r="C4" s="85"/>
      <c r="D4" s="85"/>
      <c r="E4" s="85"/>
      <c r="F4" s="85"/>
      <c r="G4" s="85"/>
    </row>
    <row r="5" spans="3:7" ht="12.75">
      <c r="C5" s="85"/>
      <c r="D5" s="85"/>
      <c r="E5" s="85"/>
      <c r="F5" s="85"/>
      <c r="G5" s="85"/>
    </row>
    <row r="6" spans="1:7" ht="12.75">
      <c r="A6" t="s">
        <v>1</v>
      </c>
      <c r="C6" s="85"/>
      <c r="D6" s="85"/>
      <c r="E6" s="85"/>
      <c r="F6" s="85"/>
      <c r="G6" s="85"/>
    </row>
    <row r="7" spans="1:7" ht="12.75">
      <c r="A7" s="1" t="s">
        <v>8</v>
      </c>
      <c r="B7" s="11">
        <v>21</v>
      </c>
      <c r="C7" s="85"/>
      <c r="D7" s="85"/>
      <c r="E7" s="85"/>
      <c r="F7" s="85"/>
      <c r="G7" s="85"/>
    </row>
    <row r="8" spans="1:7" ht="12.75">
      <c r="A8" s="1" t="s">
        <v>9</v>
      </c>
      <c r="B8" s="11">
        <v>21</v>
      </c>
      <c r="C8" s="85"/>
      <c r="D8" s="85"/>
      <c r="E8" s="85"/>
      <c r="F8" s="85"/>
      <c r="G8" s="85"/>
    </row>
    <row r="9" spans="1:7" ht="12.75">
      <c r="A9" s="1" t="s">
        <v>24</v>
      </c>
      <c r="B9" s="11">
        <v>5.5</v>
      </c>
      <c r="C9" s="85" t="s">
        <v>146</v>
      </c>
      <c r="D9" s="85"/>
      <c r="E9" s="85"/>
      <c r="F9" s="85"/>
      <c r="G9" s="85"/>
    </row>
    <row r="10" spans="1:7" ht="12.75">
      <c r="A10" s="1" t="s">
        <v>10</v>
      </c>
      <c r="B10" s="11">
        <v>0</v>
      </c>
      <c r="C10" s="87" t="s">
        <v>157</v>
      </c>
      <c r="D10" s="85"/>
      <c r="E10" s="85"/>
      <c r="F10" s="85"/>
      <c r="G10" s="85"/>
    </row>
    <row r="11" spans="1:7" ht="12.75">
      <c r="A11" s="1" t="s">
        <v>12</v>
      </c>
      <c r="B11" s="11">
        <v>52.87</v>
      </c>
      <c r="C11" s="85"/>
      <c r="D11" s="85"/>
      <c r="E11" s="85"/>
      <c r="F11" s="85"/>
      <c r="G11" s="85"/>
    </row>
    <row r="12" spans="1:7" ht="12.75">
      <c r="A12" s="1" t="s">
        <v>11</v>
      </c>
      <c r="B12" s="11">
        <v>11.6</v>
      </c>
      <c r="C12" s="85"/>
      <c r="D12" s="85"/>
      <c r="E12" s="85"/>
      <c r="F12" s="85"/>
      <c r="G12" s="85"/>
    </row>
    <row r="13" spans="1:7" ht="12.75">
      <c r="A13" s="1" t="s">
        <v>13</v>
      </c>
      <c r="B13" s="11">
        <v>14.27</v>
      </c>
      <c r="C13" s="85"/>
      <c r="D13" s="85"/>
      <c r="E13" s="85"/>
      <c r="F13" s="85"/>
      <c r="G13" s="85"/>
    </row>
    <row r="14" spans="1:7" ht="12.75">
      <c r="A14" s="1" t="s">
        <v>14</v>
      </c>
      <c r="B14" s="11">
        <v>14.8</v>
      </c>
      <c r="C14" s="85"/>
      <c r="D14" s="85"/>
      <c r="E14" s="85"/>
      <c r="F14" s="85"/>
      <c r="G14" s="85"/>
    </row>
    <row r="15" spans="1:7" ht="12.75">
      <c r="A15" s="1" t="s">
        <v>15</v>
      </c>
      <c r="B15" s="11">
        <v>0</v>
      </c>
      <c r="C15" s="85"/>
      <c r="D15" s="85"/>
      <c r="E15" s="85"/>
      <c r="F15" s="85"/>
      <c r="G15" s="85"/>
    </row>
    <row r="16" spans="1:7" ht="12.75">
      <c r="A16" s="1" t="s">
        <v>16</v>
      </c>
      <c r="B16" s="11">
        <v>1.5</v>
      </c>
      <c r="C16" s="85"/>
      <c r="D16" s="85"/>
      <c r="E16" s="85"/>
      <c r="F16" s="85"/>
      <c r="G16" s="85"/>
    </row>
    <row r="17" spans="1:7" ht="12.75">
      <c r="A17" s="1" t="s">
        <v>17</v>
      </c>
      <c r="B17" s="12">
        <v>3.56</v>
      </c>
      <c r="C17" s="85"/>
      <c r="D17" s="85"/>
      <c r="E17" s="85"/>
      <c r="F17" s="85"/>
      <c r="G17" s="85"/>
    </row>
    <row r="18" spans="1:7" ht="12.75">
      <c r="A18" t="s">
        <v>2</v>
      </c>
      <c r="B18" s="2">
        <f>SUM(B7:B17)</f>
        <v>146.1</v>
      </c>
      <c r="C18" s="85"/>
      <c r="D18" s="85"/>
      <c r="E18" s="85"/>
      <c r="F18" s="85"/>
      <c r="G18" s="85"/>
    </row>
    <row r="19" spans="2:7" ht="12.75">
      <c r="B19" s="2"/>
      <c r="C19" s="85"/>
      <c r="D19" s="85"/>
      <c r="E19" s="85"/>
      <c r="F19" s="85"/>
      <c r="G19" s="85"/>
    </row>
    <row r="20" spans="1:7" ht="12.75">
      <c r="A20" t="s">
        <v>3</v>
      </c>
      <c r="B20" s="2"/>
      <c r="C20" s="85"/>
      <c r="D20" s="85"/>
      <c r="E20" s="85"/>
      <c r="F20" s="85"/>
      <c r="G20" s="85"/>
    </row>
    <row r="21" spans="1:7" ht="12.75">
      <c r="A21" s="1" t="s">
        <v>18</v>
      </c>
      <c r="B21" s="7">
        <v>6.25</v>
      </c>
      <c r="C21" s="85"/>
      <c r="D21" s="85"/>
      <c r="E21" s="85"/>
      <c r="F21" s="85"/>
      <c r="G21" s="85"/>
    </row>
    <row r="22" spans="1:7" ht="12.75">
      <c r="A22" s="1" t="s">
        <v>19</v>
      </c>
      <c r="B22" s="7">
        <v>16.45</v>
      </c>
      <c r="C22" s="85"/>
      <c r="D22" s="85"/>
      <c r="E22" s="85"/>
      <c r="F22" s="85"/>
      <c r="G22" s="85"/>
    </row>
    <row r="23" spans="1:7" ht="12.75">
      <c r="A23" s="1" t="s">
        <v>20</v>
      </c>
      <c r="B23" s="7">
        <v>9.78</v>
      </c>
      <c r="C23" s="85"/>
      <c r="D23" s="85"/>
      <c r="E23" s="85"/>
      <c r="F23" s="85"/>
      <c r="G23" s="85"/>
    </row>
    <row r="24" spans="1:7" ht="12.75">
      <c r="A24" s="1" t="s">
        <v>21</v>
      </c>
      <c r="B24" s="8">
        <v>40.8</v>
      </c>
      <c r="C24" s="85"/>
      <c r="D24" s="85"/>
      <c r="E24" s="85"/>
      <c r="F24" s="85"/>
      <c r="G24" s="85"/>
    </row>
    <row r="25" spans="1:7" ht="12.75">
      <c r="A25" t="s">
        <v>4</v>
      </c>
      <c r="B25" s="2">
        <f>SUM(B21:B24)</f>
        <v>73.28</v>
      </c>
      <c r="C25" s="85"/>
      <c r="D25" s="85"/>
      <c r="E25" s="85"/>
      <c r="F25" s="85"/>
      <c r="G25" s="85"/>
    </row>
    <row r="26" spans="2:7" ht="12.75">
      <c r="B26" s="2"/>
      <c r="C26" s="85"/>
      <c r="D26" s="85"/>
      <c r="E26" s="85"/>
      <c r="F26" s="85"/>
      <c r="G26" s="85"/>
    </row>
    <row r="27" spans="1:7" ht="12.75">
      <c r="A27" t="s">
        <v>5</v>
      </c>
      <c r="B27" s="2">
        <f>B18+B25</f>
        <v>219.38</v>
      </c>
      <c r="C27" s="85"/>
      <c r="D27" s="85"/>
      <c r="E27" s="85"/>
      <c r="F27" s="85"/>
      <c r="G27" s="85"/>
    </row>
    <row r="28" spans="2:7" ht="12.75">
      <c r="B28" s="2"/>
      <c r="C28" s="85"/>
      <c r="D28" s="85"/>
      <c r="E28" s="85"/>
      <c r="F28" s="85"/>
      <c r="G28" s="85"/>
    </row>
    <row r="29" spans="1:7" ht="12.75">
      <c r="A29" t="s">
        <v>33</v>
      </c>
      <c r="B29" s="2">
        <f>B4-B27</f>
        <v>37.870000000000005</v>
      </c>
      <c r="C29" s="85"/>
      <c r="D29" s="85"/>
      <c r="E29" s="85"/>
      <c r="F29" s="85"/>
      <c r="G29" s="85"/>
    </row>
    <row r="30" spans="2:7" ht="12.75">
      <c r="B30" s="2"/>
      <c r="C30" s="85"/>
      <c r="D30" s="85"/>
      <c r="E30" s="85"/>
      <c r="F30" s="85"/>
      <c r="G30" s="85"/>
    </row>
    <row r="31" spans="1:7" ht="12.75">
      <c r="A31" t="s">
        <v>6</v>
      </c>
      <c r="B31" s="25" t="s">
        <v>7</v>
      </c>
      <c r="C31" s="85"/>
      <c r="D31" s="85"/>
      <c r="E31" s="85"/>
      <c r="F31" s="85"/>
      <c r="G31" s="85"/>
    </row>
    <row r="32" spans="1:7" ht="12.75">
      <c r="A32" s="1" t="s">
        <v>22</v>
      </c>
      <c r="B32" s="2">
        <f>B18/B2</f>
        <v>4.174285714285714</v>
      </c>
      <c r="C32" s="85"/>
      <c r="D32" s="85"/>
      <c r="E32" s="85"/>
      <c r="F32" s="85"/>
      <c r="G32" s="85"/>
    </row>
    <row r="33" spans="1:7" ht="12.75">
      <c r="A33" t="s">
        <v>23</v>
      </c>
      <c r="B33" s="2">
        <f>B25/B2</f>
        <v>2.093714285714286</v>
      </c>
      <c r="C33" s="85"/>
      <c r="D33" s="85"/>
      <c r="E33" s="85"/>
      <c r="F33" s="85"/>
      <c r="G33" s="85"/>
    </row>
    <row r="34" spans="1:7" ht="12.75">
      <c r="A34" t="s">
        <v>27</v>
      </c>
      <c r="B34" s="2">
        <f>B27/B2</f>
        <v>6.268</v>
      </c>
      <c r="C34" s="85"/>
      <c r="D34" s="85"/>
      <c r="E34" s="85"/>
      <c r="F34" s="85"/>
      <c r="G34" s="85"/>
    </row>
  </sheetData>
  <sheetProtection sheet="1" objects="1" scenarios="1" selectLockedCells="1"/>
  <mergeCells count="34"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23:G23"/>
    <mergeCell ref="C24:G24"/>
    <mergeCell ref="C13:G13"/>
    <mergeCell ref="C14:G14"/>
    <mergeCell ref="C15:G15"/>
    <mergeCell ref="C16:G16"/>
    <mergeCell ref="C17:G17"/>
    <mergeCell ref="C18:G18"/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19:G19"/>
    <mergeCell ref="C20:G20"/>
    <mergeCell ref="C21:G21"/>
    <mergeCell ref="C22:G2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35</v>
      </c>
      <c r="B1" s="24" t="s">
        <v>0</v>
      </c>
      <c r="C1" s="88" t="s">
        <v>31</v>
      </c>
      <c r="D1" s="88"/>
      <c r="E1" s="88"/>
      <c r="F1" s="88"/>
      <c r="G1" s="88"/>
    </row>
    <row r="2" spans="1:7" ht="12.75">
      <c r="A2" t="s">
        <v>29</v>
      </c>
      <c r="B2" s="9">
        <v>59</v>
      </c>
      <c r="C2" s="85"/>
      <c r="D2" s="85"/>
      <c r="E2" s="85"/>
      <c r="F2" s="85"/>
      <c r="G2" s="85"/>
    </row>
    <row r="3" spans="1:7" ht="12.75">
      <c r="A3" t="s">
        <v>91</v>
      </c>
      <c r="B3" s="10">
        <v>4.81</v>
      </c>
      <c r="C3" s="85" t="s">
        <v>161</v>
      </c>
      <c r="D3" s="85"/>
      <c r="E3" s="85"/>
      <c r="F3" s="85"/>
      <c r="G3" s="85"/>
    </row>
    <row r="4" spans="1:7" ht="12.75">
      <c r="A4" t="s">
        <v>28</v>
      </c>
      <c r="B4">
        <f>B2*B3</f>
        <v>283.78999999999996</v>
      </c>
      <c r="C4" s="85"/>
      <c r="D4" s="85"/>
      <c r="E4" s="85"/>
      <c r="F4" s="85"/>
      <c r="G4" s="85"/>
    </row>
    <row r="5" spans="3:7" ht="12.75">
      <c r="C5" s="85"/>
      <c r="D5" s="85"/>
      <c r="E5" s="85"/>
      <c r="F5" s="85"/>
      <c r="G5" s="85"/>
    </row>
    <row r="6" spans="1:7" ht="12.75">
      <c r="A6" t="s">
        <v>1</v>
      </c>
      <c r="C6" s="85"/>
      <c r="D6" s="85"/>
      <c r="E6" s="85"/>
      <c r="F6" s="85"/>
      <c r="G6" s="85"/>
    </row>
    <row r="7" spans="1:7" ht="12.75">
      <c r="A7" s="1" t="s">
        <v>8</v>
      </c>
      <c r="B7" s="11">
        <v>11.25</v>
      </c>
      <c r="C7" s="85"/>
      <c r="D7" s="85"/>
      <c r="E7" s="85"/>
      <c r="F7" s="85"/>
      <c r="G7" s="85"/>
    </row>
    <row r="8" spans="1:7" ht="12.75">
      <c r="A8" s="1" t="s">
        <v>9</v>
      </c>
      <c r="B8" s="11">
        <v>18.5</v>
      </c>
      <c r="C8" s="85"/>
      <c r="D8" s="85"/>
      <c r="E8" s="85"/>
      <c r="F8" s="85"/>
      <c r="G8" s="85"/>
    </row>
    <row r="9" spans="1:7" ht="12.75">
      <c r="A9" s="1" t="s">
        <v>24</v>
      </c>
      <c r="B9" s="11">
        <v>1.5</v>
      </c>
      <c r="C9" s="85"/>
      <c r="D9" s="85"/>
      <c r="E9" s="85"/>
      <c r="F9" s="85"/>
      <c r="G9" s="85"/>
    </row>
    <row r="10" spans="1:7" ht="12.75">
      <c r="A10" s="1" t="s">
        <v>10</v>
      </c>
      <c r="B10" s="11">
        <v>0</v>
      </c>
      <c r="C10" s="85"/>
      <c r="D10" s="85"/>
      <c r="E10" s="85"/>
      <c r="F10" s="85"/>
      <c r="G10" s="85"/>
    </row>
    <row r="11" spans="1:7" ht="12.75">
      <c r="A11" s="1" t="s">
        <v>12</v>
      </c>
      <c r="B11" s="11">
        <v>56.4</v>
      </c>
      <c r="C11" s="85"/>
      <c r="D11" s="85"/>
      <c r="E11" s="85"/>
      <c r="F11" s="85"/>
      <c r="G11" s="85"/>
    </row>
    <row r="12" spans="1:7" ht="12.75">
      <c r="A12" s="1" t="s">
        <v>11</v>
      </c>
      <c r="B12" s="11">
        <v>7.2</v>
      </c>
      <c r="C12" s="85"/>
      <c r="D12" s="85"/>
      <c r="E12" s="85"/>
      <c r="F12" s="85"/>
      <c r="G12" s="85"/>
    </row>
    <row r="13" spans="1:7" ht="12.75">
      <c r="A13" s="1" t="s">
        <v>13</v>
      </c>
      <c r="B13" s="11">
        <v>16.77</v>
      </c>
      <c r="C13" s="85"/>
      <c r="D13" s="85"/>
      <c r="E13" s="85"/>
      <c r="F13" s="85"/>
      <c r="G13" s="85"/>
    </row>
    <row r="14" spans="1:7" ht="12.75">
      <c r="A14" s="1" t="s">
        <v>14</v>
      </c>
      <c r="B14" s="11">
        <v>16.11</v>
      </c>
      <c r="C14" s="85"/>
      <c r="D14" s="85"/>
      <c r="E14" s="85"/>
      <c r="F14" s="85"/>
      <c r="G14" s="85"/>
    </row>
    <row r="15" spans="1:7" ht="12.75">
      <c r="A15" s="1" t="s">
        <v>15</v>
      </c>
      <c r="B15" s="11">
        <v>0</v>
      </c>
      <c r="C15" s="85"/>
      <c r="D15" s="85"/>
      <c r="E15" s="85"/>
      <c r="F15" s="85"/>
      <c r="G15" s="85"/>
    </row>
    <row r="16" spans="1:7" ht="12.75">
      <c r="A16" s="1" t="s">
        <v>16</v>
      </c>
      <c r="B16" s="11">
        <v>1.5</v>
      </c>
      <c r="C16" s="85"/>
      <c r="D16" s="85"/>
      <c r="E16" s="85"/>
      <c r="F16" s="85"/>
      <c r="G16" s="85"/>
    </row>
    <row r="17" spans="1:7" ht="12.75">
      <c r="A17" s="1" t="s">
        <v>17</v>
      </c>
      <c r="B17" s="12">
        <v>3.23</v>
      </c>
      <c r="C17" s="85"/>
      <c r="D17" s="85"/>
      <c r="E17" s="85"/>
      <c r="F17" s="85"/>
      <c r="G17" s="85"/>
    </row>
    <row r="18" spans="1:7" ht="12.75">
      <c r="A18" t="s">
        <v>2</v>
      </c>
      <c r="B18" s="2">
        <f>SUM(B7:B17)</f>
        <v>132.46</v>
      </c>
      <c r="C18" s="85"/>
      <c r="D18" s="85"/>
      <c r="E18" s="85"/>
      <c r="F18" s="85"/>
      <c r="G18" s="85"/>
    </row>
    <row r="19" spans="2:7" ht="12.75">
      <c r="B19" s="2"/>
      <c r="C19" s="85"/>
      <c r="D19" s="85"/>
      <c r="E19" s="85"/>
      <c r="F19" s="85"/>
      <c r="G19" s="85"/>
    </row>
    <row r="20" spans="1:7" ht="12.75">
      <c r="A20" t="s">
        <v>3</v>
      </c>
      <c r="B20" s="2"/>
      <c r="C20" s="85"/>
      <c r="D20" s="85"/>
      <c r="E20" s="85"/>
      <c r="F20" s="85"/>
      <c r="G20" s="85"/>
    </row>
    <row r="21" spans="1:7" ht="12.75">
      <c r="A21" s="1" t="s">
        <v>18</v>
      </c>
      <c r="B21" s="7">
        <v>6.94</v>
      </c>
      <c r="C21" s="85"/>
      <c r="D21" s="85"/>
      <c r="E21" s="85"/>
      <c r="F21" s="85"/>
      <c r="G21" s="85"/>
    </row>
    <row r="22" spans="1:7" ht="12.75">
      <c r="A22" s="1" t="s">
        <v>19</v>
      </c>
      <c r="B22" s="7">
        <v>18.82</v>
      </c>
      <c r="C22" s="85"/>
      <c r="D22" s="85"/>
      <c r="E22" s="85"/>
      <c r="F22" s="85"/>
      <c r="G22" s="85"/>
    </row>
    <row r="23" spans="1:7" ht="12.75">
      <c r="A23" s="1" t="s">
        <v>20</v>
      </c>
      <c r="B23" s="7">
        <v>11.35</v>
      </c>
      <c r="C23" s="85"/>
      <c r="D23" s="85"/>
      <c r="E23" s="85"/>
      <c r="F23" s="85"/>
      <c r="G23" s="85"/>
    </row>
    <row r="24" spans="1:7" ht="12.75">
      <c r="A24" s="1" t="s">
        <v>21</v>
      </c>
      <c r="B24" s="8">
        <v>40.8</v>
      </c>
      <c r="C24" s="85"/>
      <c r="D24" s="85"/>
      <c r="E24" s="85"/>
      <c r="F24" s="85"/>
      <c r="G24" s="85"/>
    </row>
    <row r="25" spans="1:7" ht="12.75">
      <c r="A25" t="s">
        <v>4</v>
      </c>
      <c r="B25" s="2">
        <f>SUM(B21:B24)</f>
        <v>77.91</v>
      </c>
      <c r="C25" s="85"/>
      <c r="D25" s="85"/>
      <c r="E25" s="85"/>
      <c r="F25" s="85"/>
      <c r="G25" s="85"/>
    </row>
    <row r="26" spans="2:7" ht="12.75">
      <c r="B26" s="2"/>
      <c r="C26" s="85"/>
      <c r="D26" s="85"/>
      <c r="E26" s="85"/>
      <c r="F26" s="85"/>
      <c r="G26" s="85"/>
    </row>
    <row r="27" spans="1:7" ht="12.75">
      <c r="A27" t="s">
        <v>5</v>
      </c>
      <c r="B27" s="2">
        <f>B18+B25</f>
        <v>210.37</v>
      </c>
      <c r="C27" s="85"/>
      <c r="D27" s="85"/>
      <c r="E27" s="85"/>
      <c r="F27" s="85"/>
      <c r="G27" s="85"/>
    </row>
    <row r="28" spans="2:7" ht="12.75">
      <c r="B28" s="2"/>
      <c r="C28" s="85"/>
      <c r="D28" s="85"/>
      <c r="E28" s="85"/>
      <c r="F28" s="85"/>
      <c r="G28" s="85"/>
    </row>
    <row r="29" spans="1:7" ht="12.75">
      <c r="A29" t="s">
        <v>33</v>
      </c>
      <c r="B29" s="2">
        <f>B4-B27</f>
        <v>73.41999999999996</v>
      </c>
      <c r="C29" s="85"/>
      <c r="D29" s="85"/>
      <c r="E29" s="85"/>
      <c r="F29" s="85"/>
      <c r="G29" s="85"/>
    </row>
    <row r="30" spans="2:7" ht="12.75">
      <c r="B30" s="2"/>
      <c r="C30" s="85"/>
      <c r="D30" s="85"/>
      <c r="E30" s="85"/>
      <c r="F30" s="85"/>
      <c r="G30" s="85"/>
    </row>
    <row r="31" spans="1:7" ht="12.75">
      <c r="A31" t="s">
        <v>6</v>
      </c>
      <c r="B31" s="25" t="s">
        <v>7</v>
      </c>
      <c r="C31" s="85"/>
      <c r="D31" s="85"/>
      <c r="E31" s="85"/>
      <c r="F31" s="85"/>
      <c r="G31" s="85"/>
    </row>
    <row r="32" spans="1:7" ht="12.75">
      <c r="A32" s="1" t="s">
        <v>22</v>
      </c>
      <c r="B32" s="2">
        <f>B18/B2</f>
        <v>2.245084745762712</v>
      </c>
      <c r="C32" s="85"/>
      <c r="D32" s="85"/>
      <c r="E32" s="85"/>
      <c r="F32" s="85"/>
      <c r="G32" s="85"/>
    </row>
    <row r="33" spans="1:7" ht="12.75">
      <c r="A33" t="s">
        <v>23</v>
      </c>
      <c r="B33" s="2">
        <f>B25/B2</f>
        <v>1.3205084745762712</v>
      </c>
      <c r="C33" s="85"/>
      <c r="D33" s="85"/>
      <c r="E33" s="85"/>
      <c r="F33" s="85"/>
      <c r="G33" s="85"/>
    </row>
    <row r="34" spans="1:7" ht="12.75">
      <c r="A34" t="s">
        <v>27</v>
      </c>
      <c r="B34" s="2">
        <f>B27/B2</f>
        <v>3.5655932203389833</v>
      </c>
      <c r="C34" s="85"/>
      <c r="D34" s="85"/>
      <c r="E34" s="85"/>
      <c r="F34" s="85"/>
      <c r="G34" s="85"/>
    </row>
  </sheetData>
  <sheetProtection sheet="1" objects="1" scenarios="1" selectLockedCells="1"/>
  <mergeCells count="34"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23:G23"/>
    <mergeCell ref="C24:G24"/>
    <mergeCell ref="C13:G13"/>
    <mergeCell ref="C14:G14"/>
    <mergeCell ref="C15:G15"/>
    <mergeCell ref="C16:G16"/>
    <mergeCell ref="C17:G17"/>
    <mergeCell ref="C18:G18"/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19:G19"/>
    <mergeCell ref="C20:G20"/>
    <mergeCell ref="C21:G21"/>
    <mergeCell ref="C22:G2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36</v>
      </c>
      <c r="B1" s="24" t="s">
        <v>0</v>
      </c>
      <c r="C1" s="88" t="s">
        <v>31</v>
      </c>
      <c r="D1" s="88"/>
      <c r="E1" s="88"/>
      <c r="F1" s="88"/>
      <c r="G1" s="88"/>
    </row>
    <row r="2" spans="1:7" ht="12.75">
      <c r="A2" t="s">
        <v>29</v>
      </c>
      <c r="B2" s="9">
        <v>82</v>
      </c>
      <c r="C2" s="85"/>
      <c r="D2" s="85"/>
      <c r="E2" s="85"/>
      <c r="F2" s="85"/>
      <c r="G2" s="85"/>
    </row>
    <row r="3" spans="1:7" ht="12.75">
      <c r="A3" t="s">
        <v>91</v>
      </c>
      <c r="B3" s="10">
        <v>4.38</v>
      </c>
      <c r="C3" s="85"/>
      <c r="D3" s="85"/>
      <c r="E3" s="85"/>
      <c r="F3" s="85"/>
      <c r="G3" s="85"/>
    </row>
    <row r="4" spans="1:7" ht="12.75">
      <c r="A4" t="s">
        <v>28</v>
      </c>
      <c r="B4">
        <f>B2*B3</f>
        <v>359.15999999999997</v>
      </c>
      <c r="C4" s="85"/>
      <c r="D4" s="85"/>
      <c r="E4" s="85"/>
      <c r="F4" s="85"/>
      <c r="G4" s="85"/>
    </row>
    <row r="5" spans="3:7" ht="12.75">
      <c r="C5" s="85"/>
      <c r="D5" s="85"/>
      <c r="E5" s="85"/>
      <c r="F5" s="85"/>
      <c r="G5" s="85"/>
    </row>
    <row r="6" spans="1:7" ht="12.75">
      <c r="A6" t="s">
        <v>1</v>
      </c>
      <c r="C6" s="85"/>
      <c r="D6" s="85"/>
      <c r="E6" s="85"/>
      <c r="F6" s="85"/>
      <c r="G6" s="85"/>
    </row>
    <row r="7" spans="1:7" ht="12.75">
      <c r="A7" s="1" t="s">
        <v>8</v>
      </c>
      <c r="B7" s="11">
        <v>56.81</v>
      </c>
      <c r="C7" s="85"/>
      <c r="D7" s="85"/>
      <c r="E7" s="85"/>
      <c r="F7" s="85"/>
      <c r="G7" s="85"/>
    </row>
    <row r="8" spans="1:7" ht="12.75">
      <c r="A8" s="1" t="s">
        <v>9</v>
      </c>
      <c r="B8" s="11">
        <v>14.5</v>
      </c>
      <c r="C8" s="85"/>
      <c r="D8" s="85"/>
      <c r="E8" s="85"/>
      <c r="F8" s="85"/>
      <c r="G8" s="85"/>
    </row>
    <row r="9" spans="1:7" ht="12.75">
      <c r="A9" s="1" t="s">
        <v>24</v>
      </c>
      <c r="B9" s="11">
        <v>0</v>
      </c>
      <c r="C9" s="85"/>
      <c r="D9" s="85"/>
      <c r="E9" s="85"/>
      <c r="F9" s="85"/>
      <c r="G9" s="85"/>
    </row>
    <row r="10" spans="1:7" ht="12.75">
      <c r="A10" s="1" t="s">
        <v>10</v>
      </c>
      <c r="B10" s="11">
        <v>0</v>
      </c>
      <c r="C10" s="87" t="s">
        <v>158</v>
      </c>
      <c r="D10" s="85"/>
      <c r="E10" s="85"/>
      <c r="F10" s="85"/>
      <c r="G10" s="85"/>
    </row>
    <row r="11" spans="1:7" ht="12.75">
      <c r="A11" s="1" t="s">
        <v>12</v>
      </c>
      <c r="B11" s="11">
        <v>66.82</v>
      </c>
      <c r="C11" s="85"/>
      <c r="D11" s="85"/>
      <c r="E11" s="85"/>
      <c r="F11" s="85"/>
      <c r="G11" s="85"/>
    </row>
    <row r="12" spans="1:7" ht="12.75">
      <c r="A12" s="1" t="s">
        <v>11</v>
      </c>
      <c r="B12" s="11">
        <v>22</v>
      </c>
      <c r="C12" s="87"/>
      <c r="D12" s="85"/>
      <c r="E12" s="85"/>
      <c r="F12" s="85"/>
      <c r="G12" s="85"/>
    </row>
    <row r="13" spans="1:7" ht="12.75">
      <c r="A13" s="1" t="s">
        <v>13</v>
      </c>
      <c r="B13" s="11">
        <v>20.36</v>
      </c>
      <c r="C13" s="85"/>
      <c r="D13" s="85"/>
      <c r="E13" s="85"/>
      <c r="F13" s="85"/>
      <c r="G13" s="85"/>
    </row>
    <row r="14" spans="1:7" ht="12.75">
      <c r="A14" s="1" t="s">
        <v>14</v>
      </c>
      <c r="B14" s="11">
        <v>16.54</v>
      </c>
      <c r="C14" s="85"/>
      <c r="D14" s="85"/>
      <c r="E14" s="85"/>
      <c r="F14" s="85"/>
      <c r="G14" s="85"/>
    </row>
    <row r="15" spans="1:7" ht="12.75">
      <c r="A15" s="1" t="s">
        <v>15</v>
      </c>
      <c r="B15" s="11">
        <v>16.4</v>
      </c>
      <c r="C15" s="85"/>
      <c r="D15" s="85"/>
      <c r="E15" s="85"/>
      <c r="F15" s="85"/>
      <c r="G15" s="85"/>
    </row>
    <row r="16" spans="1:7" ht="12.75">
      <c r="A16" s="1" t="s">
        <v>16</v>
      </c>
      <c r="B16" s="11">
        <v>1.5</v>
      </c>
      <c r="C16" s="85"/>
      <c r="D16" s="85"/>
      <c r="E16" s="85"/>
      <c r="F16" s="85"/>
      <c r="G16" s="85"/>
    </row>
    <row r="17" spans="1:7" ht="12.75">
      <c r="A17" s="1" t="s">
        <v>17</v>
      </c>
      <c r="B17" s="12">
        <v>5.37</v>
      </c>
      <c r="C17" s="85"/>
      <c r="D17" s="85"/>
      <c r="E17" s="85"/>
      <c r="F17" s="85"/>
      <c r="G17" s="85"/>
    </row>
    <row r="18" spans="1:7" ht="12.75">
      <c r="A18" t="s">
        <v>2</v>
      </c>
      <c r="B18" s="2">
        <f>SUM(B7:B17)</f>
        <v>220.3</v>
      </c>
      <c r="C18" s="85"/>
      <c r="D18" s="85"/>
      <c r="E18" s="85"/>
      <c r="F18" s="85"/>
      <c r="G18" s="85"/>
    </row>
    <row r="19" spans="2:7" ht="12.75">
      <c r="B19" s="2"/>
      <c r="C19" s="85"/>
      <c r="D19" s="85"/>
      <c r="E19" s="85"/>
      <c r="F19" s="85"/>
      <c r="G19" s="85"/>
    </row>
    <row r="20" spans="1:7" ht="12.75">
      <c r="A20" t="s">
        <v>3</v>
      </c>
      <c r="B20" s="2"/>
      <c r="C20" s="85"/>
      <c r="D20" s="85"/>
      <c r="E20" s="85"/>
      <c r="F20" s="85"/>
      <c r="G20" s="85"/>
    </row>
    <row r="21" spans="1:7" ht="12.75">
      <c r="A21" s="1" t="s">
        <v>18</v>
      </c>
      <c r="B21" s="7">
        <v>7.81</v>
      </c>
      <c r="C21" s="85"/>
      <c r="D21" s="85"/>
      <c r="E21" s="85"/>
      <c r="F21" s="85"/>
      <c r="G21" s="85"/>
    </row>
    <row r="22" spans="1:7" ht="12.75">
      <c r="A22" s="1" t="s">
        <v>19</v>
      </c>
      <c r="B22" s="7">
        <v>23.87</v>
      </c>
      <c r="C22" s="85"/>
      <c r="D22" s="85"/>
      <c r="E22" s="85"/>
      <c r="F22" s="85"/>
      <c r="G22" s="85"/>
    </row>
    <row r="23" spans="1:7" ht="12.75">
      <c r="A23" s="1" t="s">
        <v>20</v>
      </c>
      <c r="B23" s="7">
        <v>13.72</v>
      </c>
      <c r="C23" s="85"/>
      <c r="D23" s="85"/>
      <c r="E23" s="85"/>
      <c r="F23" s="85"/>
      <c r="G23" s="85"/>
    </row>
    <row r="24" spans="1:7" ht="12.75">
      <c r="A24" s="1" t="s">
        <v>21</v>
      </c>
      <c r="B24" s="8">
        <v>40.8</v>
      </c>
      <c r="C24" s="85"/>
      <c r="D24" s="85"/>
      <c r="E24" s="85"/>
      <c r="F24" s="85"/>
      <c r="G24" s="85"/>
    </row>
    <row r="25" spans="1:7" ht="12.75">
      <c r="A25" t="s">
        <v>4</v>
      </c>
      <c r="B25" s="2">
        <f>SUM(B21:B24)</f>
        <v>86.19999999999999</v>
      </c>
      <c r="C25" s="85"/>
      <c r="D25" s="85"/>
      <c r="E25" s="85"/>
      <c r="F25" s="85"/>
      <c r="G25" s="85"/>
    </row>
    <row r="26" spans="2:7" ht="12.75">
      <c r="B26" s="2"/>
      <c r="C26" s="85"/>
      <c r="D26" s="85"/>
      <c r="E26" s="85"/>
      <c r="F26" s="85"/>
      <c r="G26" s="85"/>
    </row>
    <row r="27" spans="1:7" ht="12.75">
      <c r="A27" t="s">
        <v>5</v>
      </c>
      <c r="B27" s="2">
        <f>B18+B25</f>
        <v>306.5</v>
      </c>
      <c r="C27" s="85"/>
      <c r="D27" s="85"/>
      <c r="E27" s="85"/>
      <c r="F27" s="85"/>
      <c r="G27" s="85"/>
    </row>
    <row r="28" spans="2:7" ht="12.75">
      <c r="B28" s="2"/>
      <c r="C28" s="85"/>
      <c r="D28" s="85"/>
      <c r="E28" s="85"/>
      <c r="F28" s="85"/>
      <c r="G28" s="85"/>
    </row>
    <row r="29" spans="1:7" ht="12.75">
      <c r="A29" t="s">
        <v>33</v>
      </c>
      <c r="B29" s="2">
        <f>B4-B27</f>
        <v>52.65999999999997</v>
      </c>
      <c r="C29" s="85"/>
      <c r="D29" s="85"/>
      <c r="E29" s="85"/>
      <c r="F29" s="85"/>
      <c r="G29" s="85"/>
    </row>
    <row r="30" spans="2:7" ht="12.75">
      <c r="B30" s="2"/>
      <c r="C30" s="85"/>
      <c r="D30" s="85"/>
      <c r="E30" s="85"/>
      <c r="F30" s="85"/>
      <c r="G30" s="85"/>
    </row>
    <row r="31" spans="1:7" ht="12.75">
      <c r="A31" t="s">
        <v>6</v>
      </c>
      <c r="B31" s="25" t="s">
        <v>7</v>
      </c>
      <c r="C31" s="85"/>
      <c r="D31" s="85"/>
      <c r="E31" s="85"/>
      <c r="F31" s="85"/>
      <c r="G31" s="85"/>
    </row>
    <row r="32" spans="1:7" ht="12.75">
      <c r="A32" s="1" t="s">
        <v>22</v>
      </c>
      <c r="B32" s="2">
        <f>B18/B2</f>
        <v>2.6865853658536585</v>
      </c>
      <c r="C32" s="85"/>
      <c r="D32" s="85"/>
      <c r="E32" s="85"/>
      <c r="F32" s="85"/>
      <c r="G32" s="85"/>
    </row>
    <row r="33" spans="1:7" ht="12.75">
      <c r="A33" t="s">
        <v>23</v>
      </c>
      <c r="B33" s="2">
        <f>B25/B2</f>
        <v>1.0512195121951218</v>
      </c>
      <c r="C33" s="85"/>
      <c r="D33" s="85"/>
      <c r="E33" s="85"/>
      <c r="F33" s="85"/>
      <c r="G33" s="85"/>
    </row>
    <row r="34" spans="1:7" ht="12.75">
      <c r="A34" t="s">
        <v>27</v>
      </c>
      <c r="B34" s="2">
        <f>B27/B2</f>
        <v>3.7378048780487805</v>
      </c>
      <c r="C34" s="85"/>
      <c r="D34" s="85"/>
      <c r="E34" s="85"/>
      <c r="F34" s="85"/>
      <c r="G34" s="85"/>
    </row>
  </sheetData>
  <sheetProtection sheet="1" objects="1" scenarios="1" selectLockedCells="1"/>
  <mergeCells count="34"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23:G23"/>
    <mergeCell ref="C24:G24"/>
    <mergeCell ref="C13:G13"/>
    <mergeCell ref="C14:G14"/>
    <mergeCell ref="C15:G15"/>
    <mergeCell ref="C16:G16"/>
    <mergeCell ref="C17:G17"/>
    <mergeCell ref="C18:G18"/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19:G19"/>
    <mergeCell ref="C20:G20"/>
    <mergeCell ref="C21:G21"/>
    <mergeCell ref="C22:G2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37</v>
      </c>
      <c r="B1" s="24" t="s">
        <v>0</v>
      </c>
      <c r="C1" s="88" t="s">
        <v>31</v>
      </c>
      <c r="D1" s="88"/>
      <c r="E1" s="88"/>
      <c r="F1" s="88"/>
      <c r="G1" s="88"/>
    </row>
    <row r="2" spans="1:7" ht="12.75">
      <c r="A2" t="s">
        <v>29</v>
      </c>
      <c r="B2" s="9">
        <v>26</v>
      </c>
      <c r="C2" s="85"/>
      <c r="D2" s="85"/>
      <c r="E2" s="85"/>
      <c r="F2" s="85"/>
      <c r="G2" s="85"/>
    </row>
    <row r="3" spans="1:7" ht="12.75">
      <c r="A3" t="s">
        <v>91</v>
      </c>
      <c r="B3" s="10">
        <v>11.35</v>
      </c>
      <c r="C3" s="85"/>
      <c r="D3" s="85"/>
      <c r="E3" s="85"/>
      <c r="F3" s="85"/>
      <c r="G3" s="85"/>
    </row>
    <row r="4" spans="1:7" ht="12.75">
      <c r="A4" t="s">
        <v>28</v>
      </c>
      <c r="B4">
        <f>B2*B3</f>
        <v>295.09999999999997</v>
      </c>
      <c r="C4" s="85"/>
      <c r="D4" s="85"/>
      <c r="E4" s="85"/>
      <c r="F4" s="85"/>
      <c r="G4" s="85"/>
    </row>
    <row r="5" spans="3:7" ht="12.75">
      <c r="C5" s="85"/>
      <c r="D5" s="85"/>
      <c r="E5" s="85"/>
      <c r="F5" s="85"/>
      <c r="G5" s="85"/>
    </row>
    <row r="6" spans="1:7" ht="12.75">
      <c r="A6" t="s">
        <v>1</v>
      </c>
      <c r="C6" s="85"/>
      <c r="D6" s="85"/>
      <c r="E6" s="85"/>
      <c r="F6" s="85"/>
      <c r="G6" s="85"/>
    </row>
    <row r="7" spans="1:7" ht="12.75">
      <c r="A7" s="1" t="s">
        <v>8</v>
      </c>
      <c r="B7" s="11">
        <v>51.63</v>
      </c>
      <c r="C7" s="85"/>
      <c r="D7" s="85"/>
      <c r="E7" s="85"/>
      <c r="F7" s="85"/>
      <c r="G7" s="85"/>
    </row>
    <row r="8" spans="1:7" ht="12.75">
      <c r="A8" s="1" t="s">
        <v>9</v>
      </c>
      <c r="B8" s="11">
        <v>14.5</v>
      </c>
      <c r="C8" s="85"/>
      <c r="D8" s="85"/>
      <c r="E8" s="85"/>
      <c r="F8" s="85"/>
      <c r="G8" s="85"/>
    </row>
    <row r="9" spans="1:7" ht="12.75">
      <c r="A9" s="1" t="s">
        <v>24</v>
      </c>
      <c r="B9" s="11">
        <v>0</v>
      </c>
      <c r="C9" s="85"/>
      <c r="D9" s="85"/>
      <c r="E9" s="85"/>
      <c r="F9" s="85"/>
      <c r="G9" s="85"/>
    </row>
    <row r="10" spans="1:7" ht="12.75">
      <c r="A10" s="1" t="s">
        <v>10</v>
      </c>
      <c r="B10" s="11">
        <v>0</v>
      </c>
      <c r="C10" s="85" t="s">
        <v>162</v>
      </c>
      <c r="D10" s="85"/>
      <c r="E10" s="85"/>
      <c r="F10" s="85"/>
      <c r="G10" s="85"/>
    </row>
    <row r="11" spans="1:7" ht="12.75">
      <c r="A11" s="1" t="s">
        <v>12</v>
      </c>
      <c r="B11" s="11">
        <v>8.14</v>
      </c>
      <c r="C11" s="85"/>
      <c r="D11" s="85"/>
      <c r="E11" s="85"/>
      <c r="F11" s="85"/>
      <c r="G11" s="85"/>
    </row>
    <row r="12" spans="1:7" ht="12.75">
      <c r="A12" s="1" t="s">
        <v>11</v>
      </c>
      <c r="B12" s="11">
        <v>14.6</v>
      </c>
      <c r="C12" s="85"/>
      <c r="D12" s="85"/>
      <c r="E12" s="85"/>
      <c r="F12" s="85"/>
      <c r="G12" s="85"/>
    </row>
    <row r="13" spans="1:7" ht="12.75">
      <c r="A13" s="1" t="s">
        <v>13</v>
      </c>
      <c r="B13" s="11">
        <v>11.78</v>
      </c>
      <c r="C13" s="85"/>
      <c r="D13" s="85"/>
      <c r="E13" s="85"/>
      <c r="F13" s="85"/>
      <c r="G13" s="85"/>
    </row>
    <row r="14" spans="1:7" ht="12.75">
      <c r="A14" s="1" t="s">
        <v>14</v>
      </c>
      <c r="B14" s="11">
        <v>13.25</v>
      </c>
      <c r="C14" s="85"/>
      <c r="D14" s="85"/>
      <c r="E14" s="85"/>
      <c r="F14" s="85"/>
      <c r="G14" s="85"/>
    </row>
    <row r="15" spans="1:7" ht="12.75">
      <c r="A15" s="1" t="s">
        <v>15</v>
      </c>
      <c r="B15" s="11">
        <v>0</v>
      </c>
      <c r="C15" s="85"/>
      <c r="D15" s="85"/>
      <c r="E15" s="85"/>
      <c r="F15" s="85"/>
      <c r="G15" s="85"/>
    </row>
    <row r="16" spans="1:7" ht="12.75">
      <c r="A16" s="1" t="s">
        <v>16</v>
      </c>
      <c r="B16" s="11">
        <v>6.5</v>
      </c>
      <c r="C16" s="85"/>
      <c r="D16" s="85"/>
      <c r="E16" s="85"/>
      <c r="F16" s="85"/>
      <c r="G16" s="85"/>
    </row>
    <row r="17" spans="1:7" ht="12.75">
      <c r="A17" s="1" t="s">
        <v>17</v>
      </c>
      <c r="B17" s="12">
        <v>3.01</v>
      </c>
      <c r="C17" s="85"/>
      <c r="D17" s="85"/>
      <c r="E17" s="85"/>
      <c r="F17" s="85"/>
      <c r="G17" s="85"/>
    </row>
    <row r="18" spans="1:7" ht="12.75">
      <c r="A18" t="s">
        <v>2</v>
      </c>
      <c r="B18" s="2">
        <f>SUM(B7:B17)</f>
        <v>123.41</v>
      </c>
      <c r="C18" s="85"/>
      <c r="D18" s="85"/>
      <c r="E18" s="85"/>
      <c r="F18" s="85"/>
      <c r="G18" s="85"/>
    </row>
    <row r="19" spans="2:7" ht="12.75">
      <c r="B19" s="2"/>
      <c r="C19" s="85"/>
      <c r="D19" s="85"/>
      <c r="E19" s="85"/>
      <c r="F19" s="85"/>
      <c r="G19" s="85"/>
    </row>
    <row r="20" spans="1:7" ht="12.75">
      <c r="A20" t="s">
        <v>3</v>
      </c>
      <c r="B20" s="2"/>
      <c r="C20" s="85"/>
      <c r="D20" s="85"/>
      <c r="E20" s="85"/>
      <c r="F20" s="85"/>
      <c r="G20" s="85"/>
    </row>
    <row r="21" spans="1:7" ht="12.75">
      <c r="A21" s="1" t="s">
        <v>18</v>
      </c>
      <c r="B21" s="7">
        <v>5.83</v>
      </c>
      <c r="C21" s="85"/>
      <c r="D21" s="85"/>
      <c r="E21" s="85"/>
      <c r="F21" s="85"/>
      <c r="G21" s="85"/>
    </row>
    <row r="22" spans="1:7" ht="12.75">
      <c r="A22" s="1" t="s">
        <v>19</v>
      </c>
      <c r="B22" s="7">
        <v>15.39</v>
      </c>
      <c r="C22" s="85"/>
      <c r="D22" s="85"/>
      <c r="E22" s="85"/>
      <c r="F22" s="85"/>
      <c r="G22" s="85"/>
    </row>
    <row r="23" spans="1:7" ht="12.75">
      <c r="A23" s="1" t="s">
        <v>20</v>
      </c>
      <c r="B23" s="7">
        <v>8.64</v>
      </c>
      <c r="C23" s="85"/>
      <c r="D23" s="85"/>
      <c r="E23" s="85"/>
      <c r="F23" s="85"/>
      <c r="G23" s="85"/>
    </row>
    <row r="24" spans="1:7" ht="12.75">
      <c r="A24" s="1" t="s">
        <v>21</v>
      </c>
      <c r="B24" s="8">
        <v>40.8</v>
      </c>
      <c r="C24" s="85"/>
      <c r="D24" s="85"/>
      <c r="E24" s="85"/>
      <c r="F24" s="85"/>
      <c r="G24" s="85"/>
    </row>
    <row r="25" spans="1:7" ht="12.75">
      <c r="A25" t="s">
        <v>4</v>
      </c>
      <c r="B25" s="2">
        <f>SUM(B21:B24)</f>
        <v>70.66</v>
      </c>
      <c r="C25" s="85"/>
      <c r="D25" s="85"/>
      <c r="E25" s="85"/>
      <c r="F25" s="85"/>
      <c r="G25" s="85"/>
    </row>
    <row r="26" spans="2:7" ht="12.75">
      <c r="B26" s="2"/>
      <c r="C26" s="85"/>
      <c r="D26" s="85"/>
      <c r="E26" s="85"/>
      <c r="F26" s="85"/>
      <c r="G26" s="85"/>
    </row>
    <row r="27" spans="1:7" ht="12.75">
      <c r="A27" t="s">
        <v>5</v>
      </c>
      <c r="B27" s="2">
        <f>B18+B25</f>
        <v>194.07</v>
      </c>
      <c r="C27" s="85"/>
      <c r="D27" s="85"/>
      <c r="E27" s="85"/>
      <c r="F27" s="85"/>
      <c r="G27" s="85"/>
    </row>
    <row r="28" spans="2:7" ht="12.75">
      <c r="B28" s="2"/>
      <c r="C28" s="85"/>
      <c r="D28" s="85"/>
      <c r="E28" s="85"/>
      <c r="F28" s="85"/>
      <c r="G28" s="85"/>
    </row>
    <row r="29" spans="1:7" ht="12.75">
      <c r="A29" t="s">
        <v>33</v>
      </c>
      <c r="B29" s="2">
        <f>B4-B27</f>
        <v>101.02999999999997</v>
      </c>
      <c r="C29" s="85"/>
      <c r="D29" s="85"/>
      <c r="E29" s="85"/>
      <c r="F29" s="85"/>
      <c r="G29" s="85"/>
    </row>
    <row r="30" spans="2:7" ht="12.75">
      <c r="B30" s="2"/>
      <c r="C30" s="85"/>
      <c r="D30" s="85"/>
      <c r="E30" s="85"/>
      <c r="F30" s="85"/>
      <c r="G30" s="85"/>
    </row>
    <row r="31" spans="1:7" ht="12.75">
      <c r="A31" t="s">
        <v>6</v>
      </c>
      <c r="B31" s="25" t="s">
        <v>7</v>
      </c>
      <c r="C31" s="85"/>
      <c r="D31" s="85"/>
      <c r="E31" s="85"/>
      <c r="F31" s="85"/>
      <c r="G31" s="85"/>
    </row>
    <row r="32" spans="1:7" ht="12.75">
      <c r="A32" s="1" t="s">
        <v>22</v>
      </c>
      <c r="B32" s="2">
        <f>B18/B2</f>
        <v>4.746538461538462</v>
      </c>
      <c r="C32" s="85"/>
      <c r="D32" s="85"/>
      <c r="E32" s="85"/>
      <c r="F32" s="85"/>
      <c r="G32" s="85"/>
    </row>
    <row r="33" spans="1:7" ht="12.75">
      <c r="A33" t="s">
        <v>23</v>
      </c>
      <c r="B33" s="2">
        <f>B25/B2</f>
        <v>2.7176923076923076</v>
      </c>
      <c r="C33" s="85"/>
      <c r="D33" s="85"/>
      <c r="E33" s="85"/>
      <c r="F33" s="85"/>
      <c r="G33" s="85"/>
    </row>
    <row r="34" spans="1:7" ht="12.75">
      <c r="A34" t="s">
        <v>27</v>
      </c>
      <c r="B34" s="2">
        <f>B27/B2</f>
        <v>7.464230769230769</v>
      </c>
      <c r="C34" s="85"/>
      <c r="D34" s="85"/>
      <c r="E34" s="85"/>
      <c r="F34" s="85"/>
      <c r="G34" s="85"/>
    </row>
  </sheetData>
  <sheetProtection sheet="1" objects="1" scenarios="1" selectLockedCells="1"/>
  <mergeCells count="34"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23:G23"/>
    <mergeCell ref="C24:G24"/>
    <mergeCell ref="C13:G13"/>
    <mergeCell ref="C14:G14"/>
    <mergeCell ref="C15:G15"/>
    <mergeCell ref="C16:G16"/>
    <mergeCell ref="C17:G17"/>
    <mergeCell ref="C18:G18"/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19:G19"/>
    <mergeCell ref="C20:G20"/>
    <mergeCell ref="C21:G21"/>
    <mergeCell ref="C22:G2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38</v>
      </c>
      <c r="B1" s="24" t="s">
        <v>0</v>
      </c>
      <c r="C1" s="88" t="s">
        <v>31</v>
      </c>
      <c r="D1" s="88"/>
      <c r="E1" s="88"/>
      <c r="F1" s="88"/>
      <c r="G1" s="88"/>
    </row>
    <row r="2" spans="1:7" ht="12.75">
      <c r="A2" t="s">
        <v>29</v>
      </c>
      <c r="B2" s="9">
        <v>1270</v>
      </c>
      <c r="C2" s="85"/>
      <c r="D2" s="85"/>
      <c r="E2" s="85"/>
      <c r="F2" s="85"/>
      <c r="G2" s="85"/>
    </row>
    <row r="3" spans="1:7" ht="12.75">
      <c r="A3" t="s">
        <v>30</v>
      </c>
      <c r="B3" s="10">
        <v>0.245</v>
      </c>
      <c r="C3" s="85"/>
      <c r="D3" s="85"/>
      <c r="E3" s="85"/>
      <c r="F3" s="85"/>
      <c r="G3" s="85"/>
    </row>
    <row r="4" spans="1:7" ht="12.75">
      <c r="A4" t="s">
        <v>28</v>
      </c>
      <c r="B4" s="2">
        <f>B2*B3</f>
        <v>311.15</v>
      </c>
      <c r="C4" s="85"/>
      <c r="D4" s="85"/>
      <c r="E4" s="85"/>
      <c r="F4" s="85"/>
      <c r="G4" s="85"/>
    </row>
    <row r="5" spans="3:7" ht="12.75">
      <c r="C5" s="85"/>
      <c r="D5" s="85"/>
      <c r="E5" s="85"/>
      <c r="F5" s="85"/>
      <c r="G5" s="85"/>
    </row>
    <row r="6" spans="1:7" ht="12.75">
      <c r="A6" t="s">
        <v>1</v>
      </c>
      <c r="C6" s="85"/>
      <c r="D6" s="85"/>
      <c r="E6" s="85"/>
      <c r="F6" s="85"/>
      <c r="G6" s="85"/>
    </row>
    <row r="7" spans="1:7" ht="12.75">
      <c r="A7" s="1" t="s">
        <v>8</v>
      </c>
      <c r="B7" s="11">
        <v>39</v>
      </c>
      <c r="C7" s="85"/>
      <c r="D7" s="85"/>
      <c r="E7" s="85"/>
      <c r="F7" s="85"/>
      <c r="G7" s="85"/>
    </row>
    <row r="8" spans="1:7" ht="12.75">
      <c r="A8" s="1" t="s">
        <v>9</v>
      </c>
      <c r="B8" s="11">
        <v>36</v>
      </c>
      <c r="C8" s="85" t="s">
        <v>147</v>
      </c>
      <c r="D8" s="85"/>
      <c r="E8" s="85"/>
      <c r="F8" s="85"/>
      <c r="G8" s="85"/>
    </row>
    <row r="9" spans="1:7" ht="12.75">
      <c r="A9" s="1" t="s">
        <v>24</v>
      </c>
      <c r="B9" s="11">
        <v>0</v>
      </c>
      <c r="C9" s="85"/>
      <c r="D9" s="85"/>
      <c r="E9" s="85"/>
      <c r="F9" s="85"/>
      <c r="G9" s="85"/>
    </row>
    <row r="10" spans="1:7" ht="12.75">
      <c r="A10" s="1" t="s">
        <v>10</v>
      </c>
      <c r="B10" s="11">
        <v>0</v>
      </c>
      <c r="C10" s="85"/>
      <c r="D10" s="85"/>
      <c r="E10" s="85"/>
      <c r="F10" s="85"/>
      <c r="G10" s="85"/>
    </row>
    <row r="11" spans="1:7" ht="12.75">
      <c r="A11" s="1" t="s">
        <v>12</v>
      </c>
      <c r="B11" s="11">
        <v>35.48</v>
      </c>
      <c r="C11" s="85"/>
      <c r="D11" s="85"/>
      <c r="E11" s="85"/>
      <c r="F11" s="85"/>
      <c r="G11" s="85"/>
    </row>
    <row r="12" spans="1:7" ht="12.75">
      <c r="A12" s="1" t="s">
        <v>11</v>
      </c>
      <c r="B12" s="11">
        <v>18.4</v>
      </c>
      <c r="C12" s="85"/>
      <c r="D12" s="85"/>
      <c r="E12" s="85"/>
      <c r="F12" s="85"/>
      <c r="G12" s="85"/>
    </row>
    <row r="13" spans="1:7" ht="12.75">
      <c r="A13" s="1" t="s">
        <v>13</v>
      </c>
      <c r="B13" s="11">
        <v>17.61</v>
      </c>
      <c r="C13" s="85"/>
      <c r="D13" s="85"/>
      <c r="E13" s="85"/>
      <c r="F13" s="85"/>
      <c r="G13" s="85"/>
    </row>
    <row r="14" spans="1:7" ht="12.75">
      <c r="A14" s="1" t="s">
        <v>14</v>
      </c>
      <c r="B14" s="11">
        <v>16.3</v>
      </c>
      <c r="C14" s="85"/>
      <c r="D14" s="85"/>
      <c r="E14" s="85"/>
      <c r="F14" s="85"/>
      <c r="G14" s="85"/>
    </row>
    <row r="15" spans="1:7" ht="12.75">
      <c r="A15" s="1" t="s">
        <v>15</v>
      </c>
      <c r="B15" s="11">
        <v>0</v>
      </c>
      <c r="C15" s="85"/>
      <c r="D15" s="85"/>
      <c r="E15" s="85"/>
      <c r="F15" s="85"/>
      <c r="G15" s="85"/>
    </row>
    <row r="16" spans="1:7" ht="12.75">
      <c r="A16" s="1" t="s">
        <v>16</v>
      </c>
      <c r="B16" s="11">
        <v>4.5</v>
      </c>
      <c r="C16" s="85"/>
      <c r="D16" s="85"/>
      <c r="E16" s="85"/>
      <c r="F16" s="85"/>
      <c r="G16" s="85"/>
    </row>
    <row r="17" spans="1:7" ht="12.75">
      <c r="A17" s="1" t="s">
        <v>17</v>
      </c>
      <c r="B17" s="12">
        <v>4.18</v>
      </c>
      <c r="C17" s="85"/>
      <c r="D17" s="85"/>
      <c r="E17" s="85"/>
      <c r="F17" s="85"/>
      <c r="G17" s="85"/>
    </row>
    <row r="18" spans="1:7" ht="12.75">
      <c r="A18" t="s">
        <v>2</v>
      </c>
      <c r="B18" s="2">
        <f>SUM(B7:B17)</f>
        <v>171.47000000000003</v>
      </c>
      <c r="C18" s="85"/>
      <c r="D18" s="85"/>
      <c r="E18" s="85"/>
      <c r="F18" s="85"/>
      <c r="G18" s="85"/>
    </row>
    <row r="19" spans="2:7" ht="12.75">
      <c r="B19" s="2"/>
      <c r="C19" s="85"/>
      <c r="D19" s="85"/>
      <c r="E19" s="85"/>
      <c r="F19" s="85"/>
      <c r="G19" s="85"/>
    </row>
    <row r="20" spans="1:7" ht="12.75">
      <c r="A20" t="s">
        <v>3</v>
      </c>
      <c r="B20" s="2"/>
      <c r="C20" s="85"/>
      <c r="D20" s="85"/>
      <c r="E20" s="85"/>
      <c r="F20" s="85"/>
      <c r="G20" s="85"/>
    </row>
    <row r="21" spans="1:7" ht="12.75">
      <c r="A21" s="1" t="s">
        <v>18</v>
      </c>
      <c r="B21" s="7">
        <v>6.71</v>
      </c>
      <c r="C21" s="85"/>
      <c r="D21" s="85"/>
      <c r="E21" s="85"/>
      <c r="F21" s="85"/>
      <c r="G21" s="85"/>
    </row>
    <row r="22" spans="1:7" ht="12.75">
      <c r="A22" s="1" t="s">
        <v>19</v>
      </c>
      <c r="B22" s="7">
        <v>20.51</v>
      </c>
      <c r="C22" s="85"/>
      <c r="D22" s="85"/>
      <c r="E22" s="85"/>
      <c r="F22" s="85"/>
      <c r="G22" s="85"/>
    </row>
    <row r="23" spans="1:7" ht="12.75">
      <c r="A23" s="1" t="s">
        <v>20</v>
      </c>
      <c r="B23" s="7">
        <v>11.74</v>
      </c>
      <c r="C23" s="85"/>
      <c r="D23" s="85"/>
      <c r="E23" s="85"/>
      <c r="F23" s="85"/>
      <c r="G23" s="85"/>
    </row>
    <row r="24" spans="1:7" ht="12.75">
      <c r="A24" s="1" t="s">
        <v>21</v>
      </c>
      <c r="B24" s="8">
        <v>40.8</v>
      </c>
      <c r="C24" s="85"/>
      <c r="D24" s="85"/>
      <c r="E24" s="85"/>
      <c r="F24" s="85"/>
      <c r="G24" s="85"/>
    </row>
    <row r="25" spans="1:7" ht="12.75">
      <c r="A25" t="s">
        <v>4</v>
      </c>
      <c r="B25" s="2">
        <f>SUM(B21:B24)</f>
        <v>79.75999999999999</v>
      </c>
      <c r="C25" s="85"/>
      <c r="D25" s="85"/>
      <c r="E25" s="85"/>
      <c r="F25" s="85"/>
      <c r="G25" s="85"/>
    </row>
    <row r="26" spans="2:7" ht="12.75">
      <c r="B26" s="2"/>
      <c r="C26" s="85"/>
      <c r="D26" s="85"/>
      <c r="E26" s="85"/>
      <c r="F26" s="85"/>
      <c r="G26" s="85"/>
    </row>
    <row r="27" spans="1:7" ht="12.75">
      <c r="A27" t="s">
        <v>5</v>
      </c>
      <c r="B27" s="2">
        <f>B18+B25</f>
        <v>251.23000000000002</v>
      </c>
      <c r="C27" s="85"/>
      <c r="D27" s="85"/>
      <c r="E27" s="85"/>
      <c r="F27" s="85"/>
      <c r="G27" s="85"/>
    </row>
    <row r="28" spans="2:7" ht="12.75">
      <c r="B28" s="2"/>
      <c r="C28" s="85"/>
      <c r="D28" s="85"/>
      <c r="E28" s="85"/>
      <c r="F28" s="85"/>
      <c r="G28" s="85"/>
    </row>
    <row r="29" spans="1:7" ht="12.75">
      <c r="A29" t="s">
        <v>33</v>
      </c>
      <c r="B29" s="2">
        <f>B4-B27</f>
        <v>59.91999999999996</v>
      </c>
      <c r="C29" s="85"/>
      <c r="D29" s="85"/>
      <c r="E29" s="85"/>
      <c r="F29" s="85"/>
      <c r="G29" s="85"/>
    </row>
    <row r="30" spans="2:7" ht="12.75">
      <c r="B30" s="2"/>
      <c r="C30" s="85"/>
      <c r="D30" s="85"/>
      <c r="E30" s="85"/>
      <c r="F30" s="85"/>
      <c r="G30" s="85"/>
    </row>
    <row r="31" spans="1:7" ht="12.75">
      <c r="A31" t="s">
        <v>6</v>
      </c>
      <c r="B31" s="25" t="s">
        <v>39</v>
      </c>
      <c r="C31" s="85"/>
      <c r="D31" s="85"/>
      <c r="E31" s="85"/>
      <c r="F31" s="85"/>
      <c r="G31" s="85"/>
    </row>
    <row r="32" spans="1:7" ht="12.75">
      <c r="A32" s="1" t="s">
        <v>22</v>
      </c>
      <c r="B32" s="13">
        <f>B18/B2</f>
        <v>0.13501574803149607</v>
      </c>
      <c r="C32" s="85"/>
      <c r="D32" s="85"/>
      <c r="E32" s="85"/>
      <c r="F32" s="85"/>
      <c r="G32" s="85"/>
    </row>
    <row r="33" spans="1:7" ht="12.75">
      <c r="A33" t="s">
        <v>23</v>
      </c>
      <c r="B33" s="13">
        <f>B25/B2</f>
        <v>0.06280314960629921</v>
      </c>
      <c r="C33" s="85"/>
      <c r="D33" s="85"/>
      <c r="E33" s="85"/>
      <c r="F33" s="85"/>
      <c r="G33" s="85"/>
    </row>
    <row r="34" spans="1:7" ht="12.75">
      <c r="A34" t="s">
        <v>27</v>
      </c>
      <c r="B34" s="13">
        <f>B27/B2</f>
        <v>0.19781889763779528</v>
      </c>
      <c r="C34" s="85"/>
      <c r="D34" s="85"/>
      <c r="E34" s="85"/>
      <c r="F34" s="85"/>
      <c r="G34" s="85"/>
    </row>
  </sheetData>
  <sheetProtection sheet="1" objects="1" scenarios="1" selectLockedCells="1"/>
  <mergeCells count="34"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23:G23"/>
    <mergeCell ref="C24:G24"/>
    <mergeCell ref="C13:G13"/>
    <mergeCell ref="C14:G14"/>
    <mergeCell ref="C15:G15"/>
    <mergeCell ref="C16:G16"/>
    <mergeCell ref="C17:G17"/>
    <mergeCell ref="C18:G18"/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19:G19"/>
    <mergeCell ref="C20:G20"/>
    <mergeCell ref="C21:G21"/>
    <mergeCell ref="C22:G2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40</v>
      </c>
      <c r="B1" s="24" t="s">
        <v>0</v>
      </c>
      <c r="C1" s="88" t="s">
        <v>31</v>
      </c>
      <c r="D1" s="88"/>
      <c r="E1" s="88"/>
      <c r="F1" s="88"/>
      <c r="G1" s="88"/>
    </row>
    <row r="2" spans="1:7" ht="12.75">
      <c r="A2" t="s">
        <v>29</v>
      </c>
      <c r="B2" s="9">
        <v>1470</v>
      </c>
      <c r="C2" s="85"/>
      <c r="D2" s="85"/>
      <c r="E2" s="85"/>
      <c r="F2" s="85"/>
      <c r="G2" s="85"/>
    </row>
    <row r="3" spans="1:7" ht="12.75">
      <c r="A3" t="s">
        <v>91</v>
      </c>
      <c r="B3" s="10">
        <v>0.193</v>
      </c>
      <c r="C3" s="85"/>
      <c r="D3" s="85"/>
      <c r="E3" s="85"/>
      <c r="F3" s="85"/>
      <c r="G3" s="85"/>
    </row>
    <row r="4" spans="1:7" ht="12.75">
      <c r="A4" t="s">
        <v>28</v>
      </c>
      <c r="B4">
        <f>B2*B3</f>
        <v>283.71</v>
      </c>
      <c r="C4" s="85"/>
      <c r="D4" s="85"/>
      <c r="E4" s="85"/>
      <c r="F4" s="85"/>
      <c r="G4" s="85"/>
    </row>
    <row r="5" spans="3:7" ht="12.75">
      <c r="C5" s="85"/>
      <c r="D5" s="85"/>
      <c r="E5" s="85"/>
      <c r="F5" s="85"/>
      <c r="G5" s="85"/>
    </row>
    <row r="6" spans="1:7" ht="12.75">
      <c r="A6" t="s">
        <v>1</v>
      </c>
      <c r="C6" s="85"/>
      <c r="D6" s="85"/>
      <c r="E6" s="85"/>
      <c r="F6" s="85"/>
      <c r="G6" s="85"/>
    </row>
    <row r="7" spans="1:7" ht="12.75">
      <c r="A7" s="1" t="s">
        <v>8</v>
      </c>
      <c r="B7" s="11">
        <v>27.3</v>
      </c>
      <c r="C7" s="87" t="s">
        <v>159</v>
      </c>
      <c r="D7" s="85"/>
      <c r="E7" s="85"/>
      <c r="F7" s="85"/>
      <c r="G7" s="85"/>
    </row>
    <row r="8" spans="1:7" ht="12.75">
      <c r="A8" s="1" t="s">
        <v>9</v>
      </c>
      <c r="B8" s="11">
        <v>27.5</v>
      </c>
      <c r="C8" s="85"/>
      <c r="D8" s="85"/>
      <c r="E8" s="85"/>
      <c r="F8" s="85"/>
      <c r="G8" s="85"/>
    </row>
    <row r="9" spans="1:7" ht="12.75">
      <c r="A9" s="1" t="s">
        <v>24</v>
      </c>
      <c r="B9" s="11">
        <v>0</v>
      </c>
      <c r="C9" s="85" t="s">
        <v>148</v>
      </c>
      <c r="D9" s="85"/>
      <c r="E9" s="85"/>
      <c r="F9" s="85"/>
      <c r="G9" s="85"/>
    </row>
    <row r="10" spans="1:7" ht="12.75">
      <c r="A10" s="1" t="s">
        <v>10</v>
      </c>
      <c r="B10" s="11">
        <v>6</v>
      </c>
      <c r="C10" s="87" t="s">
        <v>149</v>
      </c>
      <c r="D10" s="85"/>
      <c r="E10" s="85"/>
      <c r="F10" s="85"/>
      <c r="G10" s="85"/>
    </row>
    <row r="11" spans="1:7" ht="12.75">
      <c r="A11" s="1" t="s">
        <v>12</v>
      </c>
      <c r="B11" s="11">
        <v>42.6</v>
      </c>
      <c r="C11" s="85"/>
      <c r="D11" s="85"/>
      <c r="E11" s="85"/>
      <c r="F11" s="85"/>
      <c r="G11" s="85"/>
    </row>
    <row r="12" spans="1:7" ht="12.75">
      <c r="A12" s="1" t="s">
        <v>11</v>
      </c>
      <c r="B12" s="11">
        <v>15.6</v>
      </c>
      <c r="C12" s="85"/>
      <c r="D12" s="85"/>
      <c r="E12" s="85"/>
      <c r="F12" s="85"/>
      <c r="G12" s="85"/>
    </row>
    <row r="13" spans="1:7" ht="12.75">
      <c r="A13" s="1" t="s">
        <v>13</v>
      </c>
      <c r="B13" s="11">
        <v>16.29</v>
      </c>
      <c r="C13" s="85"/>
      <c r="D13" s="85"/>
      <c r="E13" s="85"/>
      <c r="F13" s="85"/>
      <c r="G13" s="85"/>
    </row>
    <row r="14" spans="1:7" ht="12.75">
      <c r="A14" s="1" t="s">
        <v>14</v>
      </c>
      <c r="B14" s="11">
        <v>13.95</v>
      </c>
      <c r="C14" s="85"/>
      <c r="D14" s="85"/>
      <c r="E14" s="85"/>
      <c r="F14" s="85"/>
      <c r="G14" s="85"/>
    </row>
    <row r="15" spans="1:7" ht="12.75">
      <c r="A15" s="1" t="s">
        <v>15</v>
      </c>
      <c r="B15" s="11">
        <v>2.94</v>
      </c>
      <c r="C15" s="85"/>
      <c r="D15" s="85"/>
      <c r="E15" s="85"/>
      <c r="F15" s="85"/>
      <c r="G15" s="85"/>
    </row>
    <row r="16" spans="1:7" ht="12.75">
      <c r="A16" s="1" t="s">
        <v>16</v>
      </c>
      <c r="B16" s="11">
        <v>8.5</v>
      </c>
      <c r="C16" s="85"/>
      <c r="D16" s="85"/>
      <c r="E16" s="85"/>
      <c r="F16" s="85"/>
      <c r="G16" s="85"/>
    </row>
    <row r="17" spans="1:7" ht="12.75">
      <c r="A17" s="1" t="s">
        <v>17</v>
      </c>
      <c r="B17" s="12">
        <v>4.02</v>
      </c>
      <c r="C17" s="85"/>
      <c r="D17" s="85"/>
      <c r="E17" s="85"/>
      <c r="F17" s="85"/>
      <c r="G17" s="85"/>
    </row>
    <row r="18" spans="1:7" ht="12.75">
      <c r="A18" t="s">
        <v>2</v>
      </c>
      <c r="B18" s="2">
        <f>SUM(B7:B17)</f>
        <v>164.7</v>
      </c>
      <c r="C18" s="85"/>
      <c r="D18" s="85"/>
      <c r="E18" s="85"/>
      <c r="F18" s="85"/>
      <c r="G18" s="85"/>
    </row>
    <row r="19" spans="2:7" ht="12.75">
      <c r="B19" s="2"/>
      <c r="C19" s="85"/>
      <c r="D19" s="85"/>
      <c r="E19" s="85"/>
      <c r="F19" s="85"/>
      <c r="G19" s="85"/>
    </row>
    <row r="20" spans="1:7" ht="12.75">
      <c r="A20" t="s">
        <v>3</v>
      </c>
      <c r="B20" s="2"/>
      <c r="C20" s="85"/>
      <c r="D20" s="85"/>
      <c r="E20" s="85"/>
      <c r="F20" s="85"/>
      <c r="G20" s="85"/>
    </row>
    <row r="21" spans="1:7" ht="12.75">
      <c r="A21" s="1" t="s">
        <v>18</v>
      </c>
      <c r="B21" s="7">
        <v>6.64</v>
      </c>
      <c r="C21" s="85"/>
      <c r="D21" s="85"/>
      <c r="E21" s="85"/>
      <c r="F21" s="85"/>
      <c r="G21" s="85"/>
    </row>
    <row r="22" spans="1:7" ht="12.75">
      <c r="A22" s="1" t="s">
        <v>19</v>
      </c>
      <c r="B22" s="7">
        <v>17.89</v>
      </c>
      <c r="C22" s="85"/>
      <c r="D22" s="85"/>
      <c r="E22" s="85"/>
      <c r="F22" s="85"/>
      <c r="G22" s="85"/>
    </row>
    <row r="23" spans="1:7" ht="12.75">
      <c r="A23" s="1" t="s">
        <v>20</v>
      </c>
      <c r="B23" s="7">
        <v>10.75</v>
      </c>
      <c r="C23" s="85"/>
      <c r="D23" s="85"/>
      <c r="E23" s="85"/>
      <c r="F23" s="85"/>
      <c r="G23" s="85"/>
    </row>
    <row r="24" spans="1:7" ht="12.75">
      <c r="A24" s="1" t="s">
        <v>21</v>
      </c>
      <c r="B24" s="8">
        <v>40.8</v>
      </c>
      <c r="C24" s="85"/>
      <c r="D24" s="85"/>
      <c r="E24" s="85"/>
      <c r="F24" s="85"/>
      <c r="G24" s="85"/>
    </row>
    <row r="25" spans="1:7" ht="12.75">
      <c r="A25" t="s">
        <v>4</v>
      </c>
      <c r="B25" s="2">
        <f>SUM(B21:B24)</f>
        <v>76.08</v>
      </c>
      <c r="C25" s="85"/>
      <c r="D25" s="85"/>
      <c r="E25" s="85"/>
      <c r="F25" s="85"/>
      <c r="G25" s="85"/>
    </row>
    <row r="26" spans="2:7" ht="12.75">
      <c r="B26" s="2"/>
      <c r="C26" s="85"/>
      <c r="D26" s="85"/>
      <c r="E26" s="85"/>
      <c r="F26" s="85"/>
      <c r="G26" s="85"/>
    </row>
    <row r="27" spans="1:7" ht="12.75">
      <c r="A27" t="s">
        <v>5</v>
      </c>
      <c r="B27" s="2">
        <f>B18+B25</f>
        <v>240.77999999999997</v>
      </c>
      <c r="C27" s="85"/>
      <c r="D27" s="85"/>
      <c r="E27" s="85"/>
      <c r="F27" s="85"/>
      <c r="G27" s="85"/>
    </row>
    <row r="28" spans="2:7" ht="12.75">
      <c r="B28" s="2"/>
      <c r="C28" s="85"/>
      <c r="D28" s="85"/>
      <c r="E28" s="85"/>
      <c r="F28" s="85"/>
      <c r="G28" s="85"/>
    </row>
    <row r="29" spans="1:7" ht="12.75">
      <c r="A29" t="s">
        <v>33</v>
      </c>
      <c r="B29" s="2">
        <f>B4-B27</f>
        <v>42.93000000000001</v>
      </c>
      <c r="C29" s="85"/>
      <c r="D29" s="85"/>
      <c r="E29" s="85"/>
      <c r="F29" s="85"/>
      <c r="G29" s="85"/>
    </row>
    <row r="30" spans="2:7" ht="12.75">
      <c r="B30" s="2"/>
      <c r="C30" s="85"/>
      <c r="D30" s="85"/>
      <c r="E30" s="85"/>
      <c r="F30" s="85"/>
      <c r="G30" s="85"/>
    </row>
    <row r="31" spans="1:7" ht="12.75">
      <c r="A31" t="s">
        <v>6</v>
      </c>
      <c r="B31" s="25" t="s">
        <v>39</v>
      </c>
      <c r="C31" s="85"/>
      <c r="D31" s="85"/>
      <c r="E31" s="85"/>
      <c r="F31" s="85"/>
      <c r="G31" s="85"/>
    </row>
    <row r="32" spans="1:7" ht="12.75">
      <c r="A32" s="1" t="s">
        <v>22</v>
      </c>
      <c r="B32" s="13">
        <f>B18/B2</f>
        <v>0.11204081632653061</v>
      </c>
      <c r="C32" s="85"/>
      <c r="D32" s="85"/>
      <c r="E32" s="85"/>
      <c r="F32" s="85"/>
      <c r="G32" s="85"/>
    </row>
    <row r="33" spans="1:7" ht="12.75">
      <c r="A33" t="s">
        <v>23</v>
      </c>
      <c r="B33" s="13">
        <f>B25/B2</f>
        <v>0.05175510204081633</v>
      </c>
      <c r="C33" s="85"/>
      <c r="D33" s="85"/>
      <c r="E33" s="85"/>
      <c r="F33" s="85"/>
      <c r="G33" s="85"/>
    </row>
    <row r="34" spans="1:7" ht="12.75">
      <c r="A34" t="s">
        <v>27</v>
      </c>
      <c r="B34" s="13">
        <f>B27/B2</f>
        <v>0.16379591836734692</v>
      </c>
      <c r="C34" s="85"/>
      <c r="D34" s="85"/>
      <c r="E34" s="85"/>
      <c r="F34" s="85"/>
      <c r="G34" s="85"/>
    </row>
  </sheetData>
  <sheetProtection sheet="1" objects="1" scenarios="1" selectLockedCells="1"/>
  <mergeCells count="34"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23:G23"/>
    <mergeCell ref="C24:G24"/>
    <mergeCell ref="C13:G13"/>
    <mergeCell ref="C14:G14"/>
    <mergeCell ref="C15:G15"/>
    <mergeCell ref="C16:G16"/>
    <mergeCell ref="C17:G17"/>
    <mergeCell ref="C18:G18"/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19:G19"/>
    <mergeCell ref="C20:G20"/>
    <mergeCell ref="C21:G21"/>
    <mergeCell ref="C22:G2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andrew.swenson</cp:lastModifiedBy>
  <cp:lastPrinted>2009-12-11T22:31:10Z</cp:lastPrinted>
  <dcterms:created xsi:type="dcterms:W3CDTF">2005-01-10T15:34:54Z</dcterms:created>
  <dcterms:modified xsi:type="dcterms:W3CDTF">2010-12-15T16:56:02Z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