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<sst xmlns="http://schemas.openxmlformats.org/spreadsheetml/2006/main" count="394" uniqueCount="127">
  <si>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</si>
  <si>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</si>
  <si>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</si>
  <si>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</si>
  <si>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</si>
  <si>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</si>
  <si>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</si>
  <si>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</si>
  <si>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</si>
  <si>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</si>
  <si>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</si>
  <si>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</si>
  <si>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</si>
  <si>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</si>
  <si>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</si>
  <si>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</si>
  <si>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</si>
  <si>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</si>
  <si>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</si>
  <si>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</si>
  <si>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</si>
  <si>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</si>
  <si>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</si>
  <si>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</si>
  <si>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</si>
  <si>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</si>
  <si>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</si>
  <si>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</si>
  <si>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</si>
  <si>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</si>
  <si>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</si>
  <si>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</si>
  <si>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</si>
  <si>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</si>
  <si>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</si>
  <si>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</si>
  <si>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</si>
  <si>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</si>
  <si>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</si>
  <si>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</si>
  <si>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</si>
  <si>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</si>
  <si>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</si>
  <si>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</si>
  <si>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</si>
  <si>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</si>
  <si>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</si>
  <si>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</si>
  <si>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</si>
  <si>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</si>
  <si>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</si>
  <si>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</si>
  <si>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</si>
  <si>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</si>
  <si>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</si>
  <si>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</si>
  <si>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</si>
  <si>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</si>
  <si>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</si>
  <si>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</si>
  <si>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</si>
  <si>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</si>
  <si>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</si>
  <si>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</si>
  <si>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</si>
  <si>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</si>
  <si>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</si>
  <si>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</si>
  <si>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</si>
  <si>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</si>
  <si>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</si>
  <si>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</si>
  <si>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</si>
  <si>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</si>
  <si>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</si>
  <si>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</si>
  <si>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</si>
  <si>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</si>
  <si>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</si>
  <si>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</si>
  <si>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</si>
  <si>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</si>
  <si>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</si>
  <si>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</si>
  <si>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</si>
  <si>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</si>
  <si>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</si>
  <si>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</si>
  <si>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</si>
  <si>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</si>
  <si>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</si>
  <si>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</si>
  <si>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</si>
  <si>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</si>
  <si>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</si>
  <si>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</si>
  <si>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</si>
  <si>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</si>
  <si>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</si>
  <si>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</si>
  <si>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</si>
  <si>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</si>
  <si>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</si>
  <si>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</si>
  <si>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</si>
  <si>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</si>
  <si>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</si>
  <si>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</si>
  <si>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</si>
  <si>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</si>
  <si>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</si>
  <si>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</si>
  <si>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</si>
  <si>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</si>
  <si>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</si>
  <si>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</si>
  <si>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</si>
  <si>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</si>
  <si>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</si>
  <si>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</si>
  <si>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</si>
  <si>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</si>
  <si>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</si>
  <si>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</si>
  <si>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</si>
  <si>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Malt price, estimate of feed barley price is $2.40</t>
  </si>
  <si>
    <t>North Dakota 2019 Projected Crop Budgets - South Red River Valley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</si>
</sst>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80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116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117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85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86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87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88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89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90</v>
      </c>
      <c r="B19" s="38"/>
      <c r="C19" s="38"/>
      <c r="E19" s="38"/>
      <c r="F19" s="38"/>
      <c r="G19" s="38"/>
      <c r="H19" s="38"/>
    </row>
    <row r="20" spans="1:8" ht="12.75">
      <c r="A20" s="17" t="s">
        <v>91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92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93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94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95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96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97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98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99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90</v>
      </c>
      <c r="C2" s="68"/>
    </row>
    <row r="3" spans="1:3" ht="12.75">
      <c r="A3" t="s">
        <v>112</v>
      </c>
      <c r="B3" s="12">
        <v>2.33</v>
      </c>
      <c r="C3" s="68"/>
    </row>
    <row r="4" spans="1:3" ht="12.75">
      <c r="A4" t="s">
        <v>28</v>
      </c>
      <c r="B4" s="2">
        <f>B2*B3</f>
        <v>209.70000000000002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13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64.39</v>
      </c>
      <c r="C11" s="68"/>
    </row>
    <row r="12" spans="1:3" ht="12.75">
      <c r="A12" s="1" t="s">
        <v>11</v>
      </c>
      <c r="B12" s="11">
        <v>7.2</v>
      </c>
      <c r="C12" s="68"/>
    </row>
    <row r="13" spans="1:3" ht="12.75">
      <c r="A13" s="1" t="s">
        <v>13</v>
      </c>
      <c r="B13" s="11">
        <v>18.43</v>
      </c>
      <c r="C13" s="68"/>
    </row>
    <row r="14" spans="1:3" ht="12.75">
      <c r="A14" s="1" t="s">
        <v>14</v>
      </c>
      <c r="B14" s="11">
        <v>22.35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4.06</v>
      </c>
      <c r="C17" s="68"/>
    </row>
    <row r="18" spans="1:3" ht="12.75">
      <c r="A18" t="s">
        <v>2</v>
      </c>
      <c r="B18" s="2">
        <f>SUM(B7:B17)</f>
        <v>142.82999999999998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9.78</v>
      </c>
      <c r="C21" s="68"/>
    </row>
    <row r="22" spans="1:3" ht="12.75">
      <c r="A22" s="1" t="s">
        <v>19</v>
      </c>
      <c r="B22" s="7">
        <v>26.95</v>
      </c>
      <c r="C22" s="68"/>
    </row>
    <row r="23" spans="1:3" ht="12.75">
      <c r="A23" s="1" t="s">
        <v>20</v>
      </c>
      <c r="B23" s="7">
        <v>16.15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171.88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314.71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-105.00999999999996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1.5869999999999997</v>
      </c>
      <c r="C32" s="68"/>
    </row>
    <row r="33" spans="1:3" ht="12.75">
      <c r="A33" t="s">
        <v>23</v>
      </c>
      <c r="B33" s="2">
        <f>B25/B2</f>
        <v>1.9097777777777778</v>
      </c>
      <c r="C33" s="68"/>
    </row>
    <row r="34" spans="1:3" ht="12.75">
      <c r="A34" t="s">
        <v>27</v>
      </c>
      <c r="B34" s="2">
        <f>B27/B2</f>
        <v>3.4967777777777775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112</v>
      </c>
      <c r="B3" s="12">
        <v>4.98</v>
      </c>
      <c r="C3" s="68"/>
    </row>
    <row r="4" spans="1:3" ht="12.75">
      <c r="A4" t="s">
        <v>28</v>
      </c>
      <c r="B4" s="2">
        <f>B2*B3</f>
        <v>298.8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12.35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84.6</v>
      </c>
      <c r="C11" s="68"/>
    </row>
    <row r="12" spans="1:3" ht="12.75">
      <c r="A12" s="1" t="s">
        <v>11</v>
      </c>
      <c r="B12" s="11">
        <v>5</v>
      </c>
      <c r="C12" s="68"/>
    </row>
    <row r="13" spans="1:3" ht="12.75">
      <c r="A13" s="1" t="s">
        <v>13</v>
      </c>
      <c r="B13" s="11">
        <v>14.61</v>
      </c>
      <c r="C13" s="68"/>
    </row>
    <row r="14" spans="1:3" ht="12.75">
      <c r="A14" s="1" t="s">
        <v>14</v>
      </c>
      <c r="B14" s="11">
        <v>19.51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5.19</v>
      </c>
      <c r="C17" s="68"/>
    </row>
    <row r="18" spans="1:3" ht="12.75">
      <c r="A18" t="s">
        <v>2</v>
      </c>
      <c r="B18" s="2">
        <f>SUM(B7:B17)</f>
        <v>182.76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8.6</v>
      </c>
      <c r="C21" s="68"/>
    </row>
    <row r="22" spans="1:3" ht="12.75">
      <c r="A22" s="1" t="s">
        <v>19</v>
      </c>
      <c r="B22" s="7">
        <v>23.03</v>
      </c>
      <c r="C22" s="68"/>
    </row>
    <row r="23" spans="1:3" ht="12.75">
      <c r="A23" s="1" t="s">
        <v>20</v>
      </c>
      <c r="B23" s="7">
        <v>13.26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163.89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346.65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-47.849999999999966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3.046</v>
      </c>
      <c r="C32" s="68"/>
    </row>
    <row r="33" spans="1:3" ht="12.75">
      <c r="A33" t="s">
        <v>23</v>
      </c>
      <c r="B33" s="2">
        <f>B25/B2</f>
        <v>2.7314999999999996</v>
      </c>
      <c r="C33" s="68"/>
    </row>
    <row r="34" spans="1:3" ht="12.75">
      <c r="A34" t="s">
        <v>27</v>
      </c>
      <c r="B34" s="2">
        <f>B27/B2</f>
        <v>5.7775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122</v>
      </c>
      <c r="C1" s="44" t="s">
        <v>101</v>
      </c>
      <c r="D1" s="44" t="s">
        <v>100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123</v>
      </c>
      <c r="C2" s="15" t="s">
        <v>123</v>
      </c>
      <c r="D2" s="39" t="s">
        <v>101</v>
      </c>
      <c r="E2" s="41" t="s">
        <v>58</v>
      </c>
      <c r="F2" s="15" t="s">
        <v>50</v>
      </c>
      <c r="G2" s="15" t="s">
        <v>124</v>
      </c>
      <c r="H2" s="48" t="s">
        <v>51</v>
      </c>
    </row>
    <row r="3" spans="1:8" ht="12.75">
      <c r="A3" s="30" t="s">
        <v>43</v>
      </c>
      <c r="B3" s="40">
        <f>HRSW!B4</f>
        <v>366.08</v>
      </c>
      <c r="C3" s="40">
        <f>HRSW!B18</f>
        <v>207.61</v>
      </c>
      <c r="D3" s="16">
        <f>B3-C3</f>
        <v>158.46999999999997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259.20000000000005</v>
      </c>
      <c r="C4" s="40">
        <f>Barley!B18</f>
        <v>176.57000000000002</v>
      </c>
      <c r="D4" s="16">
        <f aca="true" t="shared" si="2" ref="D4:D11">B4-C4</f>
        <v>82.63000000000002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495</v>
      </c>
      <c r="C5" s="40">
        <f>Corn!B18</f>
        <v>337.73</v>
      </c>
      <c r="D5" s="16">
        <f t="shared" si="2"/>
        <v>157.26999999999998</v>
      </c>
      <c r="E5" s="18">
        <v>900</v>
      </c>
      <c r="F5" s="19">
        <f t="shared" si="0"/>
        <v>445500</v>
      </c>
      <c r="G5" s="19">
        <f t="shared" si="1"/>
        <v>303957</v>
      </c>
      <c r="H5" s="31">
        <f t="shared" si="3"/>
        <v>141543</v>
      </c>
    </row>
    <row r="6" spans="1:8" ht="12.75">
      <c r="A6" s="30" t="s">
        <v>25</v>
      </c>
      <c r="B6" s="40">
        <f>Soyb!B4</f>
        <v>312.36</v>
      </c>
      <c r="C6" s="40">
        <f>Soyb!B18</f>
        <v>147.94</v>
      </c>
      <c r="D6" s="16">
        <f t="shared" si="2"/>
        <v>164.42000000000002</v>
      </c>
      <c r="E6" s="18">
        <v>900</v>
      </c>
      <c r="F6" s="19">
        <f t="shared" si="0"/>
        <v>281124</v>
      </c>
      <c r="G6" s="19">
        <f t="shared" si="1"/>
        <v>133146</v>
      </c>
      <c r="H6" s="31">
        <f t="shared" si="3"/>
        <v>147978</v>
      </c>
    </row>
    <row r="7" spans="1:8" ht="12.75">
      <c r="A7" s="30" t="s">
        <v>64</v>
      </c>
      <c r="B7" s="40">
        <f>Drybean!B4</f>
        <v>409.5</v>
      </c>
      <c r="C7" s="40">
        <f>Drybean!B18</f>
        <v>247.76</v>
      </c>
      <c r="D7" s="16">
        <f t="shared" si="2"/>
        <v>161.74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322.79</v>
      </c>
      <c r="C8" s="40">
        <f>Oil_SF!B18</f>
        <v>189.99</v>
      </c>
      <c r="D8" s="16">
        <f t="shared" si="2"/>
        <v>132.8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389.11</v>
      </c>
      <c r="C9" s="40">
        <f>Conf_SF!B18</f>
        <v>218.5</v>
      </c>
      <c r="D9" s="16">
        <f t="shared" si="2"/>
        <v>170.61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209.70000000000002</v>
      </c>
      <c r="C10" s="40">
        <f>Oats!B18</f>
        <v>142.82999999999998</v>
      </c>
      <c r="D10" s="16">
        <f t="shared" si="2"/>
        <v>66.87000000000003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298.8</v>
      </c>
      <c r="C11" s="40">
        <f>'Wint.Wht'!B18</f>
        <v>182.76</v>
      </c>
      <c r="D11" s="16">
        <f t="shared" si="2"/>
        <v>116.04000000000002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726624</v>
      </c>
      <c r="G12" s="20">
        <f>SUM(G3:G11)</f>
        <v>437103</v>
      </c>
      <c r="H12" s="33">
        <f>SUM(H3:H11)</f>
        <v>289521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5" t="s">
        <v>42</v>
      </c>
      <c r="D14" s="75"/>
      <c r="E14" s="75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81" t="s">
        <v>28</v>
      </c>
      <c r="B16" s="80"/>
      <c r="C16" s="19">
        <f>F12</f>
        <v>726624</v>
      </c>
      <c r="D16" s="4"/>
      <c r="E16" s="80" t="s">
        <v>54</v>
      </c>
      <c r="F16" s="80"/>
      <c r="G16" s="19">
        <f>G12</f>
        <v>437103</v>
      </c>
      <c r="H16" s="53"/>
    </row>
    <row r="17" spans="1:8" ht="12.75">
      <c r="A17" s="82" t="s">
        <v>119</v>
      </c>
      <c r="B17" s="83"/>
      <c r="C17" s="18">
        <v>0</v>
      </c>
      <c r="D17" s="54" t="s">
        <v>56</v>
      </c>
      <c r="E17" s="83" t="s">
        <v>102</v>
      </c>
      <c r="F17" s="83"/>
      <c r="G17" s="18">
        <v>50400</v>
      </c>
      <c r="H17" s="55" t="s">
        <v>56</v>
      </c>
    </row>
    <row r="18" spans="1:8" ht="12.75">
      <c r="A18" s="79"/>
      <c r="B18" s="74"/>
      <c r="C18" s="56">
        <v>0</v>
      </c>
      <c r="D18" s="57"/>
      <c r="E18" s="83" t="s">
        <v>53</v>
      </c>
      <c r="F18" s="83"/>
      <c r="G18" s="18">
        <v>214200</v>
      </c>
      <c r="H18" s="58"/>
    </row>
    <row r="19" spans="1:8" ht="12.75">
      <c r="A19" s="79"/>
      <c r="B19" s="74"/>
      <c r="C19" s="56">
        <v>0</v>
      </c>
      <c r="D19" s="4"/>
      <c r="E19" s="83" t="s">
        <v>103</v>
      </c>
      <c r="F19" s="83"/>
      <c r="G19" s="18">
        <v>0</v>
      </c>
      <c r="H19" s="58"/>
    </row>
    <row r="20" spans="1:8" ht="12.75">
      <c r="A20" s="79"/>
      <c r="B20" s="74"/>
      <c r="C20" s="56">
        <v>0</v>
      </c>
      <c r="D20" s="4"/>
      <c r="E20" s="83" t="s">
        <v>55</v>
      </c>
      <c r="F20" s="83"/>
      <c r="G20" s="18">
        <v>0</v>
      </c>
      <c r="H20" s="58"/>
    </row>
    <row r="21" spans="1:8" ht="12.75">
      <c r="A21" s="79"/>
      <c r="B21" s="74"/>
      <c r="C21" s="56">
        <v>0</v>
      </c>
      <c r="D21" s="4"/>
      <c r="E21" s="74" t="s">
        <v>118</v>
      </c>
      <c r="F21" s="74"/>
      <c r="G21" s="59">
        <v>0</v>
      </c>
      <c r="H21" s="58"/>
    </row>
    <row r="22" spans="1:8" ht="12.75">
      <c r="A22" s="79"/>
      <c r="B22" s="74"/>
      <c r="C22" s="56">
        <v>0</v>
      </c>
      <c r="D22" s="4"/>
      <c r="E22" s="74"/>
      <c r="F22" s="74"/>
      <c r="G22" s="59">
        <v>0</v>
      </c>
      <c r="H22" s="58"/>
    </row>
    <row r="23" spans="1:8" ht="12.75">
      <c r="A23" s="79" t="s">
        <v>63</v>
      </c>
      <c r="B23" s="74"/>
      <c r="C23" s="42">
        <v>0</v>
      </c>
      <c r="D23" s="57"/>
      <c r="E23" s="74" t="s">
        <v>62</v>
      </c>
      <c r="F23" s="74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726624</v>
      </c>
      <c r="D24" s="4"/>
      <c r="E24" s="4" t="s">
        <v>52</v>
      </c>
      <c r="F24" s="4"/>
      <c r="G24" s="28">
        <f>SUM(G16:G23)</f>
        <v>716003</v>
      </c>
      <c r="H24" s="53"/>
    </row>
    <row r="25" spans="1:8" ht="12.75">
      <c r="A25" s="60" t="s">
        <v>104</v>
      </c>
      <c r="B25" s="3"/>
      <c r="C25" s="3"/>
      <c r="D25" s="3"/>
      <c r="E25" s="3"/>
      <c r="F25" s="3"/>
      <c r="G25" s="62">
        <f>C24-G24</f>
        <v>10621</v>
      </c>
      <c r="H25" s="61"/>
    </row>
    <row r="26" ht="12.75">
      <c r="G26" s="6"/>
    </row>
    <row r="27" spans="1:8" ht="12.75">
      <c r="A27" s="67" t="s">
        <v>111</v>
      </c>
      <c r="B27" s="76"/>
      <c r="C27" s="76"/>
      <c r="D27" s="76"/>
      <c r="E27" s="76"/>
      <c r="F27" s="63" t="s">
        <v>105</v>
      </c>
      <c r="G27" s="77"/>
      <c r="H27" s="77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8" t="s">
        <v>106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ht="12.7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2.7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83817</v>
      </c>
      <c r="C40" s="19">
        <f>$E5*Corn!$B8</f>
        <v>24300</v>
      </c>
      <c r="D40" s="19">
        <f>$E5*Corn!$B9</f>
        <v>0</v>
      </c>
      <c r="E40" s="19">
        <f>$E5*Corn!$B10</f>
        <v>0</v>
      </c>
      <c r="F40" s="19">
        <f>$E5*Corn!$B11</f>
        <v>99099</v>
      </c>
      <c r="G40" s="19">
        <f>$E5*Corn!$B12</f>
        <v>10710</v>
      </c>
      <c r="H40" s="19">
        <f>$E5*Corn!$B13</f>
        <v>20250</v>
      </c>
      <c r="I40" s="19">
        <f>$E5*Corn!$B14</f>
        <v>25641</v>
      </c>
      <c r="J40" s="19">
        <f>$E5*Corn!$B15</f>
        <v>24300</v>
      </c>
      <c r="K40" s="19">
        <f>$E5*Corn!$B16</f>
        <v>7200</v>
      </c>
      <c r="L40" s="31">
        <f>$E5*Corn!$B17</f>
        <v>8640</v>
      </c>
    </row>
    <row r="41" spans="1:12" ht="12.75">
      <c r="A41" s="30" t="s">
        <v>25</v>
      </c>
      <c r="B41" s="19">
        <f>$E6*Soyb!$B7</f>
        <v>57689.99999999999</v>
      </c>
      <c r="C41" s="19">
        <f>$E6*Soyb!$B8</f>
        <v>28800</v>
      </c>
      <c r="D41" s="19">
        <f>$E6*Soyb!$B9</f>
        <v>0</v>
      </c>
      <c r="E41" s="19">
        <f>$E6*Soyb!$B10</f>
        <v>3600</v>
      </c>
      <c r="F41" s="19">
        <f>$E6*Soyb!$B11</f>
        <v>2997</v>
      </c>
      <c r="G41" s="19">
        <f>$E6*Soyb!$B12</f>
        <v>5400</v>
      </c>
      <c r="H41" s="19">
        <f>$E6*Soyb!$B13</f>
        <v>12051</v>
      </c>
      <c r="I41" s="19">
        <f>$E6*Soyb!$B14</f>
        <v>17478</v>
      </c>
      <c r="J41" s="19">
        <f>$E6*Soyb!$B15</f>
        <v>0</v>
      </c>
      <c r="K41" s="19">
        <f>$E6*Soyb!$B16</f>
        <v>1350</v>
      </c>
      <c r="L41" s="31">
        <f>$E6*Soyb!$B17</f>
        <v>3780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141507</v>
      </c>
      <c r="C47" s="20">
        <f t="shared" si="4"/>
        <v>53100</v>
      </c>
      <c r="D47" s="20">
        <f t="shared" si="4"/>
        <v>0</v>
      </c>
      <c r="E47" s="20">
        <f t="shared" si="4"/>
        <v>3600</v>
      </c>
      <c r="F47" s="20">
        <f t="shared" si="4"/>
        <v>102096</v>
      </c>
      <c r="G47" s="20">
        <f t="shared" si="4"/>
        <v>16110</v>
      </c>
      <c r="H47" s="20">
        <f t="shared" si="4"/>
        <v>32301</v>
      </c>
      <c r="I47" s="20">
        <f t="shared" si="4"/>
        <v>43119</v>
      </c>
      <c r="J47" s="20">
        <f t="shared" si="4"/>
        <v>24300</v>
      </c>
      <c r="K47" s="20">
        <f t="shared" si="4"/>
        <v>8550</v>
      </c>
      <c r="L47" s="33">
        <f t="shared" si="4"/>
        <v>12420</v>
      </c>
    </row>
    <row r="48" spans="1:12" ht="12.75">
      <c r="A48" s="32" t="s">
        <v>77</v>
      </c>
      <c r="B48" s="20"/>
      <c r="C48" s="33"/>
      <c r="D48" s="34">
        <f>SUM(B47:L47)</f>
        <v>437103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64</v>
      </c>
      <c r="C2" s="68"/>
    </row>
    <row r="3" spans="1:3" ht="12.75">
      <c r="A3" t="s">
        <v>112</v>
      </c>
      <c r="B3" s="12">
        <v>5.72</v>
      </c>
      <c r="C3" s="68"/>
    </row>
    <row r="4" spans="1:3" ht="12.75">
      <c r="A4" t="s">
        <v>28</v>
      </c>
      <c r="B4" s="2">
        <f>B2*B3</f>
        <v>366.08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20.5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120</v>
      </c>
    </row>
    <row r="11" spans="1:3" ht="12.75">
      <c r="A11" s="1" t="s">
        <v>12</v>
      </c>
      <c r="B11" s="11">
        <v>91.12</v>
      </c>
      <c r="C11" s="68"/>
    </row>
    <row r="12" spans="1:3" ht="12.75">
      <c r="A12" s="1" t="s">
        <v>11</v>
      </c>
      <c r="B12" s="11">
        <v>5.1</v>
      </c>
      <c r="C12" s="68"/>
    </row>
    <row r="13" spans="1:3" ht="12.75">
      <c r="A13" s="1" t="s">
        <v>13</v>
      </c>
      <c r="B13" s="11">
        <v>16.33</v>
      </c>
      <c r="C13" s="68"/>
    </row>
    <row r="14" spans="1:3" ht="12.75">
      <c r="A14" s="1" t="s">
        <v>14</v>
      </c>
      <c r="B14" s="11">
        <v>21.16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5.9</v>
      </c>
      <c r="C17" s="68"/>
    </row>
    <row r="18" spans="1:3" ht="12.75">
      <c r="A18" t="s">
        <v>2</v>
      </c>
      <c r="B18" s="2">
        <f>SUM(B7:B17)</f>
        <v>207.61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9.05</v>
      </c>
      <c r="C21" s="68"/>
    </row>
    <row r="22" spans="1:3" ht="12.75">
      <c r="A22" s="1" t="s">
        <v>19</v>
      </c>
      <c r="B22" s="7">
        <v>24.73</v>
      </c>
      <c r="C22" s="68"/>
    </row>
    <row r="23" spans="1:3" ht="12.75">
      <c r="A23" s="1" t="s">
        <v>20</v>
      </c>
      <c r="B23" s="7">
        <v>14.62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167.4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375.01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-8.930000000000007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3.24390625</v>
      </c>
      <c r="C32" s="68"/>
    </row>
    <row r="33" spans="1:3" ht="12.75">
      <c r="A33" t="s">
        <v>23</v>
      </c>
      <c r="B33" s="2">
        <f>B25/B2</f>
        <v>2.615625</v>
      </c>
      <c r="C33" s="68"/>
    </row>
    <row r="34" spans="1:3" ht="12.75">
      <c r="A34" t="s">
        <v>27</v>
      </c>
      <c r="B34" s="2">
        <f>B27/B2</f>
        <v>5.85953125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80</v>
      </c>
      <c r="C2" s="68"/>
    </row>
    <row r="3" spans="1:3" ht="12.75">
      <c r="A3" t="s">
        <v>112</v>
      </c>
      <c r="B3" s="12">
        <v>3.24</v>
      </c>
      <c r="C3" s="71" t="s">
        <v>125</v>
      </c>
    </row>
    <row r="4" spans="1:3" ht="12.75">
      <c r="A4" t="s">
        <v>28</v>
      </c>
      <c r="B4" s="2">
        <f>B2*B3</f>
        <v>259.20000000000005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16.5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67.09</v>
      </c>
      <c r="C11" s="68"/>
    </row>
    <row r="12" spans="1:3" ht="12.75">
      <c r="A12" s="1" t="s">
        <v>11</v>
      </c>
      <c r="B12" s="11">
        <v>4.9</v>
      </c>
      <c r="C12" s="68"/>
    </row>
    <row r="13" spans="1:3" ht="12.75">
      <c r="A13" s="1" t="s">
        <v>13</v>
      </c>
      <c r="B13" s="11">
        <v>17</v>
      </c>
      <c r="C13" s="68"/>
    </row>
    <row r="14" spans="1:3" ht="12.75">
      <c r="A14" s="1" t="s">
        <v>14</v>
      </c>
      <c r="B14" s="11">
        <v>21.36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5.02</v>
      </c>
      <c r="C17" s="68"/>
    </row>
    <row r="18" spans="1:3" ht="12.75">
      <c r="A18" t="s">
        <v>2</v>
      </c>
      <c r="B18" s="2">
        <f>SUM(B7:B17)</f>
        <v>176.57000000000002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9.3</v>
      </c>
      <c r="C21" s="68"/>
    </row>
    <row r="22" spans="1:3" ht="12.75">
      <c r="A22" s="1" t="s">
        <v>19</v>
      </c>
      <c r="B22" s="7">
        <v>25.36</v>
      </c>
      <c r="C22" s="68"/>
    </row>
    <row r="23" spans="1:3" ht="12.75">
      <c r="A23" s="1" t="s">
        <v>20</v>
      </c>
      <c r="B23" s="7">
        <v>14.9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168.56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345.13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-85.92999999999995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2.2071250000000004</v>
      </c>
      <c r="C32" s="68"/>
    </row>
    <row r="33" spans="1:3" ht="12.75">
      <c r="A33" t="s">
        <v>23</v>
      </c>
      <c r="B33" s="2">
        <f>B25/B2</f>
        <v>2.107</v>
      </c>
      <c r="C33" s="68"/>
    </row>
    <row r="34" spans="1:3" ht="12.75">
      <c r="A34" t="s">
        <v>27</v>
      </c>
      <c r="B34" s="2">
        <f>B27/B2</f>
        <v>4.314125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150</v>
      </c>
      <c r="C2" s="68"/>
    </row>
    <row r="3" spans="1:3" ht="12.75">
      <c r="A3" t="s">
        <v>112</v>
      </c>
      <c r="B3" s="12">
        <v>3.3</v>
      </c>
      <c r="C3" s="68"/>
    </row>
    <row r="4" spans="1:3" ht="12.75">
      <c r="A4" t="s">
        <v>28</v>
      </c>
      <c r="B4" s="2">
        <f>B2*B3</f>
        <v>495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93.13</v>
      </c>
      <c r="C7" s="68"/>
    </row>
    <row r="8" spans="1:3" ht="12.75">
      <c r="A8" s="1" t="s">
        <v>9</v>
      </c>
      <c r="B8" s="11">
        <v>27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110.11</v>
      </c>
      <c r="C11" s="68"/>
    </row>
    <row r="12" spans="1:3" ht="12.75">
      <c r="A12" s="1" t="s">
        <v>11</v>
      </c>
      <c r="B12" s="11">
        <v>11.9</v>
      </c>
      <c r="C12" s="68"/>
    </row>
    <row r="13" spans="1:3" ht="12.75">
      <c r="A13" s="1" t="s">
        <v>13</v>
      </c>
      <c r="B13" s="11">
        <v>22.5</v>
      </c>
      <c r="C13" s="68"/>
    </row>
    <row r="14" spans="1:3" ht="12.75">
      <c r="A14" s="1" t="s">
        <v>14</v>
      </c>
      <c r="B14" s="11">
        <v>28.49</v>
      </c>
      <c r="C14" s="68"/>
    </row>
    <row r="15" spans="1:3" ht="12.75">
      <c r="A15" s="1" t="s">
        <v>15</v>
      </c>
      <c r="B15" s="11">
        <v>27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9.6</v>
      </c>
      <c r="C17" s="68"/>
    </row>
    <row r="18" spans="1:3" ht="12.75">
      <c r="A18" t="s">
        <v>2</v>
      </c>
      <c r="B18" s="2">
        <f>SUM(B7:B17)</f>
        <v>337.73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12.08</v>
      </c>
      <c r="C21" s="68"/>
    </row>
    <row r="22" spans="1:3" ht="12.75">
      <c r="A22" s="1" t="s">
        <v>19</v>
      </c>
      <c r="B22" s="7">
        <v>38.57</v>
      </c>
      <c r="C22" s="68"/>
    </row>
    <row r="23" spans="1:3" ht="12.75">
      <c r="A23" s="1" t="s">
        <v>20</v>
      </c>
      <c r="B23" s="7">
        <v>22.1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191.75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529.48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-34.48000000000002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2.2515333333333336</v>
      </c>
      <c r="C32" s="68"/>
    </row>
    <row r="33" spans="1:3" ht="12.75">
      <c r="A33" t="s">
        <v>23</v>
      </c>
      <c r="B33" s="2">
        <f>B25/B2</f>
        <v>1.2783333333333333</v>
      </c>
      <c r="C33" s="68"/>
    </row>
    <row r="34" spans="1:3" ht="12.75">
      <c r="A34" t="s">
        <v>27</v>
      </c>
      <c r="B34" s="2">
        <f>B27/B2</f>
        <v>3.529866666666667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38</v>
      </c>
      <c r="C2" s="68"/>
    </row>
    <row r="3" spans="1:3" ht="12.75">
      <c r="A3" t="s">
        <v>112</v>
      </c>
      <c r="B3" s="12">
        <v>8.22</v>
      </c>
      <c r="C3" s="68"/>
    </row>
    <row r="4" spans="1:3" ht="12.75">
      <c r="A4" t="s">
        <v>28</v>
      </c>
      <c r="B4" s="2">
        <f>B2*B3</f>
        <v>312.36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64.1</v>
      </c>
      <c r="C7" s="68" t="s">
        <v>114</v>
      </c>
    </row>
    <row r="8" spans="1:3" ht="12.75">
      <c r="A8" s="1" t="s">
        <v>9</v>
      </c>
      <c r="B8" s="11">
        <v>32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108</v>
      </c>
    </row>
    <row r="11" spans="1:3" ht="12.75">
      <c r="A11" s="1" t="s">
        <v>12</v>
      </c>
      <c r="B11" s="11">
        <v>3.33</v>
      </c>
      <c r="C11" s="68"/>
    </row>
    <row r="12" spans="1:3" ht="12.75">
      <c r="A12" s="1" t="s">
        <v>11</v>
      </c>
      <c r="B12" s="11">
        <v>6</v>
      </c>
      <c r="C12" s="68"/>
    </row>
    <row r="13" spans="1:3" ht="12.75">
      <c r="A13" s="1" t="s">
        <v>13</v>
      </c>
      <c r="B13" s="11">
        <v>13.39</v>
      </c>
      <c r="C13" s="68"/>
    </row>
    <row r="14" spans="1:3" ht="12.75">
      <c r="A14" s="1" t="s">
        <v>14</v>
      </c>
      <c r="B14" s="11">
        <v>19.42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4.2</v>
      </c>
      <c r="C17" s="68"/>
    </row>
    <row r="18" spans="1:3" ht="12.75">
      <c r="A18" t="s">
        <v>2</v>
      </c>
      <c r="B18" s="2">
        <f>SUM(B7:B17)</f>
        <v>147.94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8.39</v>
      </c>
      <c r="C21" s="68"/>
    </row>
    <row r="22" spans="1:3" ht="12.75">
      <c r="A22" s="1" t="s">
        <v>19</v>
      </c>
      <c r="B22" s="7">
        <v>22.92</v>
      </c>
      <c r="C22" s="68"/>
    </row>
    <row r="23" spans="1:3" ht="12.75">
      <c r="A23" s="1" t="s">
        <v>20</v>
      </c>
      <c r="B23" s="7">
        <v>13.33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163.64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311.58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0.7800000000000296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3.893157894736842</v>
      </c>
      <c r="C32" s="68"/>
    </row>
    <row r="33" spans="1:3" ht="12.75">
      <c r="A33" t="s">
        <v>23</v>
      </c>
      <c r="B33" s="2">
        <f>B25/B2</f>
        <v>4.306315789473683</v>
      </c>
      <c r="C33" s="68"/>
    </row>
    <row r="34" spans="1:3" ht="12.75">
      <c r="A34" t="s">
        <v>27</v>
      </c>
      <c r="B34" s="2">
        <f>B27/B2</f>
        <v>8.199473684210526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1950</v>
      </c>
      <c r="C2" s="68"/>
    </row>
    <row r="3" spans="1:3" ht="12.75">
      <c r="A3" t="s">
        <v>112</v>
      </c>
      <c r="B3" s="10">
        <v>0.21</v>
      </c>
      <c r="C3" s="68"/>
    </row>
    <row r="4" spans="1:3" ht="12.75">
      <c r="A4" t="s">
        <v>28</v>
      </c>
      <c r="B4" s="2">
        <f>B2*B3</f>
        <v>409.5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56.1</v>
      </c>
      <c r="C7" s="71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8" t="s">
        <v>121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51.37</v>
      </c>
      <c r="C11" s="68"/>
    </row>
    <row r="12" spans="1:3" ht="12.75">
      <c r="A12" s="1" t="s">
        <v>11</v>
      </c>
      <c r="B12" s="11">
        <v>13</v>
      </c>
      <c r="C12" s="68"/>
    </row>
    <row r="13" spans="1:3" ht="12.75">
      <c r="A13" s="1" t="s">
        <v>13</v>
      </c>
      <c r="B13" s="11">
        <v>15.03</v>
      </c>
      <c r="C13" s="68"/>
    </row>
    <row r="14" spans="1:3" ht="12.75">
      <c r="A14" s="1" t="s">
        <v>14</v>
      </c>
      <c r="B14" s="11">
        <v>22.32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7.04</v>
      </c>
      <c r="C17" s="68"/>
    </row>
    <row r="18" spans="1:3" ht="12.75">
      <c r="A18" t="s">
        <v>2</v>
      </c>
      <c r="B18" s="2">
        <f>SUM(B7:B17)</f>
        <v>247.76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9.04</v>
      </c>
      <c r="C21" s="68"/>
    </row>
    <row r="22" spans="1:3" ht="12.75">
      <c r="A22" s="1" t="s">
        <v>19</v>
      </c>
      <c r="B22" s="7">
        <v>27.14</v>
      </c>
      <c r="C22" s="68"/>
    </row>
    <row r="23" spans="1:3" ht="12.75">
      <c r="A23" s="1" t="s">
        <v>20</v>
      </c>
      <c r="B23" s="7">
        <v>15.7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170.88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418.64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-9.139999999999986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0.12705641025641026</v>
      </c>
      <c r="C32" s="68"/>
    </row>
    <row r="33" spans="1:3" ht="12.75">
      <c r="A33" t="s">
        <v>23</v>
      </c>
      <c r="B33" s="13">
        <f>B25/B2</f>
        <v>0.08763076923076923</v>
      </c>
      <c r="C33" s="68"/>
    </row>
    <row r="34" spans="1:3" ht="12.75">
      <c r="A34" t="s">
        <v>27</v>
      </c>
      <c r="B34" s="13">
        <f>B27/B2</f>
        <v>0.21468717948717947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1910</v>
      </c>
      <c r="C2" s="68"/>
    </row>
    <row r="3" spans="1:3" ht="12.75">
      <c r="A3" t="s">
        <v>112</v>
      </c>
      <c r="B3" s="10">
        <v>0.169</v>
      </c>
      <c r="C3" s="68"/>
    </row>
    <row r="4" spans="1:3" ht="12.75">
      <c r="A4" t="s">
        <v>28</v>
      </c>
      <c r="B4" s="2">
        <f>B2*B3</f>
        <v>322.79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36</v>
      </c>
      <c r="C7" s="71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5</v>
      </c>
      <c r="C10" s="68" t="s">
        <v>109</v>
      </c>
    </row>
    <row r="11" spans="1:3" ht="12.75">
      <c r="A11" s="1" t="s">
        <v>12</v>
      </c>
      <c r="B11" s="11">
        <v>49.55</v>
      </c>
      <c r="C11" s="68"/>
    </row>
    <row r="12" spans="1:3" ht="12.75">
      <c r="A12" s="1" t="s">
        <v>11</v>
      </c>
      <c r="B12" s="11">
        <v>9</v>
      </c>
      <c r="C12" s="68"/>
    </row>
    <row r="13" spans="1:3" ht="12.75">
      <c r="A13" s="1" t="s">
        <v>13</v>
      </c>
      <c r="B13" s="11">
        <v>15.56</v>
      </c>
      <c r="C13" s="68"/>
    </row>
    <row r="14" spans="1:3" ht="12.75">
      <c r="A14" s="1" t="s">
        <v>14</v>
      </c>
      <c r="B14" s="11">
        <v>20.05</v>
      </c>
      <c r="C14" s="68"/>
    </row>
    <row r="15" spans="1:3" ht="12.75">
      <c r="A15" s="1" t="s">
        <v>15</v>
      </c>
      <c r="B15" s="11">
        <v>5.73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5.4</v>
      </c>
      <c r="C17" s="68"/>
    </row>
    <row r="18" spans="1:3" ht="12.75">
      <c r="A18" t="s">
        <v>2</v>
      </c>
      <c r="B18" s="2">
        <f>SUM(B7:B17)</f>
        <v>189.99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9.43</v>
      </c>
      <c r="C21" s="68"/>
    </row>
    <row r="22" spans="1:3" ht="12.75">
      <c r="A22" s="1" t="s">
        <v>19</v>
      </c>
      <c r="B22" s="7">
        <v>26.37</v>
      </c>
      <c r="C22" s="68"/>
    </row>
    <row r="23" spans="1:3" ht="12.75">
      <c r="A23" s="1" t="s">
        <v>20</v>
      </c>
      <c r="B23" s="7">
        <v>16.05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170.85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360.84000000000003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-38.05000000000001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0.09947120418848168</v>
      </c>
      <c r="C32" s="68"/>
    </row>
    <row r="33" spans="1:3" ht="12.75">
      <c r="A33" t="s">
        <v>23</v>
      </c>
      <c r="B33" s="13">
        <f>B25/B2</f>
        <v>0.0894502617801047</v>
      </c>
      <c r="C33" s="68"/>
    </row>
    <row r="34" spans="1:3" ht="12.75">
      <c r="A34" t="s">
        <v>27</v>
      </c>
      <c r="B34" s="13">
        <f>B27/B2</f>
        <v>0.18892146596858642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1670</v>
      </c>
      <c r="C2" s="68"/>
    </row>
    <row r="3" spans="1:3" ht="12.75">
      <c r="A3" t="s">
        <v>112</v>
      </c>
      <c r="B3" s="10">
        <v>0.233</v>
      </c>
      <c r="C3" s="68"/>
    </row>
    <row r="4" spans="1:3" ht="12.75">
      <c r="A4" t="s">
        <v>28</v>
      </c>
      <c r="B4" s="2">
        <f>B2*B3</f>
        <v>389.11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54</v>
      </c>
      <c r="C7" s="71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10</v>
      </c>
      <c r="C10" s="68" t="s">
        <v>110</v>
      </c>
    </row>
    <row r="11" spans="1:3" ht="12.75">
      <c r="A11" s="1" t="s">
        <v>12</v>
      </c>
      <c r="B11" s="11">
        <v>41.65</v>
      </c>
      <c r="C11" s="68"/>
    </row>
    <row r="12" spans="1:3" ht="12.75">
      <c r="A12" s="1" t="s">
        <v>11</v>
      </c>
      <c r="B12" s="11">
        <v>12.7</v>
      </c>
      <c r="C12" s="68"/>
    </row>
    <row r="13" spans="1:3" ht="12.75">
      <c r="A13" s="1" t="s">
        <v>13</v>
      </c>
      <c r="B13" s="11">
        <v>15.19</v>
      </c>
      <c r="C13" s="68"/>
    </row>
    <row r="14" spans="1:3" ht="12.75">
      <c r="A14" s="1" t="s">
        <v>14</v>
      </c>
      <c r="B14" s="11">
        <v>19.84</v>
      </c>
      <c r="C14" s="68"/>
    </row>
    <row r="15" spans="1:3" ht="12.75">
      <c r="A15" s="1" t="s">
        <v>15</v>
      </c>
      <c r="B15" s="11">
        <v>5.01</v>
      </c>
      <c r="C15" s="68"/>
    </row>
    <row r="16" spans="1:3" ht="12.75">
      <c r="A16" s="1" t="s">
        <v>16</v>
      </c>
      <c r="B16" s="11">
        <v>24</v>
      </c>
      <c r="C16" s="68"/>
    </row>
    <row r="17" spans="1:3" ht="12.75">
      <c r="A17" s="1" t="s">
        <v>17</v>
      </c>
      <c r="B17" s="12">
        <v>6.21</v>
      </c>
      <c r="C17" s="68"/>
    </row>
    <row r="18" spans="1:3" ht="12.75">
      <c r="A18" t="s">
        <v>2</v>
      </c>
      <c r="B18" s="2">
        <f>SUM(B7:B17)</f>
        <v>218.5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9.29</v>
      </c>
      <c r="C21" s="68"/>
    </row>
    <row r="22" spans="1:3" ht="12.75">
      <c r="A22" s="1" t="s">
        <v>19</v>
      </c>
      <c r="B22" s="7">
        <v>25.96</v>
      </c>
      <c r="C22" s="68"/>
    </row>
    <row r="23" spans="1:3" ht="12.75">
      <c r="A23" s="1" t="s">
        <v>20</v>
      </c>
      <c r="B23" s="7">
        <v>15.84</v>
      </c>
      <c r="C23" s="68"/>
    </row>
    <row r="24" spans="1:3" ht="12.75">
      <c r="A24" s="1" t="s">
        <v>21</v>
      </c>
      <c r="B24" s="8">
        <v>119</v>
      </c>
      <c r="C24" s="68"/>
    </row>
    <row r="25" spans="1:3" ht="12.75">
      <c r="A25" t="s">
        <v>4</v>
      </c>
      <c r="B25" s="2">
        <f>SUM(B21:B24)</f>
        <v>170.09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388.59000000000003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0.5199999999999818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0.1308383233532934</v>
      </c>
      <c r="C32" s="68"/>
    </row>
    <row r="33" spans="1:3" ht="12.75">
      <c r="A33" t="s">
        <v>23</v>
      </c>
      <c r="B33" s="13">
        <f>B25/B2</f>
        <v>0.10185029940119761</v>
      </c>
      <c r="C33" s="68"/>
    </row>
    <row r="34" spans="1:3" ht="12.75">
      <c r="A34" t="s">
        <v>27</v>
      </c>
      <c r="B34" s="13">
        <f>B27/B2</f>
        <v>0.23268862275449104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2009-12-11T19:41:55Z</cp:lastPrinted>
  <dcterms:created xsi:type="dcterms:W3CDTF">2005-01-10T15:34:54Z</dcterms:created>
  <dcterms:modified xsi:type="dcterms:W3CDTF">2018-12-14T22:07:38Z</dcterms:modified>
  <cp:category/>
  <cp:version/>
  <cp:contentType/>
  <cp:contentStatus/>
</cp:coreProperties>
</file>