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5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<sst xmlns="http://schemas.openxmlformats.org/spreadsheetml/2006/main" count="571" uniqueCount="144">
  <si>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</si>
  <si>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</si>
  <si>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</si>
  <si>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</si>
  <si>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</si>
  <si>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</si>
  <si>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</si>
  <si>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</si>
  <si>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</si>
  <si>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</si>
  <si>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</si>
  <si>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</si>
  <si>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</si>
  <si>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</si>
  <si>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</si>
  <si>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</si>
  <si>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</si>
  <si>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</si>
  <si>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</si>
  <si>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</si>
  <si>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</si>
  <si>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</si>
  <si>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</si>
  <si>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</si>
  <si>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</si>
  <si>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</si>
  <si>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</si>
  <si>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</si>
  <si>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</si>
  <si>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</si>
  <si>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</si>
  <si>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</si>
  <si>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</si>
  <si>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</si>
  <si>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</si>
  <si>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</si>
  <si>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</si>
  <si>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</si>
  <si>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</si>
  <si>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</si>
  <si>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</si>
  <si>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</si>
  <si>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</si>
  <si>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</si>
  <si>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</si>
  <si>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</si>
  <si>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</si>
  <si>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</si>
  <si>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</si>
  <si>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</si>
  <si>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</si>
  <si>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</si>
  <si>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</si>
  <si>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</si>
  <si>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</si>
  <si>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</si>
  <si>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</si>
  <si>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</si>
  <si>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</si>
  <si>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</si>
  <si>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</si>
  <si>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</si>
  <si>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</si>
  <si>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</si>
  <si>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</si>
  <si>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</si>
  <si>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</si>
  <si>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</si>
  <si>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</si>
  <si>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</si>
  <si>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</si>
  <si>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</si>
  <si>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</si>
  <si>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</si>
  <si>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</si>
  <si>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</si>
  <si>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</si>
  <si>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</si>
  <si>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</si>
  <si>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</si>
  <si>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</si>
  <si>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</si>
  <si>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</si>
  <si>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</si>
  <si>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</si>
  <si>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</si>
  <si>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</si>
  <si>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</si>
  <si>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</si>
  <si>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</si>
  <si>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</si>
  <si>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</si>
  <si>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</si>
  <si>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</si>
  <si>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</si>
  <si>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</si>
  <si>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</si>
  <si>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</si>
  <si>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</si>
  <si>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</si>
  <si>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</si>
  <si>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</si>
  <si>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</si>
  <si>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</si>
  <si>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</si>
  <si>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</si>
  <si>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</si>
  <si>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</si>
  <si>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</si>
  <si>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</si>
  <si>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</si>
  <si>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</si>
  <si>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</si>
  <si>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</si>
  <si>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</si>
  <si>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</si>
  <si>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</si>
  <si>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</si>
  <si>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</si>
  <si>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</si>
  <si>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</si>
  <si>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</si>
  <si>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</si>
  <si>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</si>
  <si>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</si>
  <si>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</si>
  <si>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</si>
  <si>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</si>
  <si>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</si>
  <si>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</si>
  <si>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</si>
  <si>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</si>
  <si>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</si>
  <si>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</si>
  <si>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</si>
  <si>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</si>
  <si>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</si>
  <si>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</si>
  <si>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mold. A second treatment may be needed.</t>
  </si>
  <si>
    <t>Mkt Rev.</t>
  </si>
  <si>
    <t>per Acre</t>
  </si>
  <si>
    <t xml:space="preserve">Dir. Costs </t>
  </si>
  <si>
    <t>Malt price, feed quality est. is $2.40</t>
  </si>
  <si>
    <t>North Dakota 2020 Projected Crop Budgets - North Red River Valley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</si>
</sst>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133350</xdr:rowOff>
    </xdr:from>
    <xdr:to>
      <xdr:col>10</xdr:col>
      <xdr:colOff>190500</xdr:colOff>
      <xdr:row>57</xdr:row>
      <xdr:rowOff>104775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292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3" t="s">
        <v>143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6" t="s">
        <v>94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95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96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97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98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134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135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99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6" t="s">
        <v>100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109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7" t="s">
        <v>132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101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110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117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111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102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103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112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6" t="s">
        <v>104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105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106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107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108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92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1200</v>
      </c>
      <c r="C2" s="68"/>
    </row>
    <row r="3" spans="1:3" ht="12.75">
      <c r="A3" t="s">
        <v>126</v>
      </c>
      <c r="B3" s="10">
        <v>0.247</v>
      </c>
      <c r="C3" s="68"/>
    </row>
    <row r="4" spans="1:3" ht="12.75">
      <c r="A4" t="s">
        <v>28</v>
      </c>
      <c r="B4" s="2">
        <f>B2*B3</f>
        <v>296.4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55</v>
      </c>
      <c r="C7" s="69"/>
    </row>
    <row r="8" spans="1:3" ht="12.75">
      <c r="A8" s="1" t="s">
        <v>9</v>
      </c>
      <c r="B8" s="11">
        <v>29.9</v>
      </c>
      <c r="C8" s="68"/>
    </row>
    <row r="9" spans="1:3" ht="12.75">
      <c r="A9" s="1" t="s">
        <v>24</v>
      </c>
      <c r="B9" s="11">
        <v>0</v>
      </c>
      <c r="C9" s="68" t="s">
        <v>128</v>
      </c>
    </row>
    <row r="10" spans="1:3" ht="12.75">
      <c r="A10" s="1" t="s">
        <v>10</v>
      </c>
      <c r="B10" s="11">
        <v>10</v>
      </c>
      <c r="C10" s="68" t="s">
        <v>122</v>
      </c>
    </row>
    <row r="11" spans="1:3" ht="12.75">
      <c r="A11" s="1" t="s">
        <v>12</v>
      </c>
      <c r="B11" s="11">
        <v>21.24</v>
      </c>
      <c r="C11" s="68"/>
    </row>
    <row r="12" spans="1:3" ht="12.75">
      <c r="A12" s="1" t="s">
        <v>11</v>
      </c>
      <c r="B12" s="11">
        <v>17.5</v>
      </c>
      <c r="C12" s="68"/>
    </row>
    <row r="13" spans="1:3" ht="12.75">
      <c r="A13" s="1" t="s">
        <v>13</v>
      </c>
      <c r="B13" s="11">
        <v>15.95</v>
      </c>
      <c r="C13" s="68"/>
    </row>
    <row r="14" spans="1:3" ht="12.75">
      <c r="A14" s="1" t="s">
        <v>14</v>
      </c>
      <c r="B14" s="11">
        <v>19.76</v>
      </c>
      <c r="C14" s="68"/>
    </row>
    <row r="15" spans="1:3" ht="12.75">
      <c r="A15" s="1" t="s">
        <v>15</v>
      </c>
      <c r="B15" s="11">
        <v>3.6</v>
      </c>
      <c r="C15" s="68"/>
    </row>
    <row r="16" spans="1:3" ht="12.75">
      <c r="A16" s="1" t="s">
        <v>16</v>
      </c>
      <c r="B16" s="11">
        <v>24</v>
      </c>
      <c r="C16" s="68"/>
    </row>
    <row r="17" spans="1:3" ht="12.75">
      <c r="A17" s="1" t="s">
        <v>17</v>
      </c>
      <c r="B17" s="12">
        <v>5.32</v>
      </c>
      <c r="C17" s="68"/>
    </row>
    <row r="18" spans="1:3" ht="12.75">
      <c r="A18" t="s">
        <v>2</v>
      </c>
      <c r="B18" s="2">
        <f>SUM(B7:B17)</f>
        <v>202.26999999999995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9.1</v>
      </c>
      <c r="C21" s="68"/>
    </row>
    <row r="22" spans="1:3" ht="12.75">
      <c r="A22" s="1" t="s">
        <v>19</v>
      </c>
      <c r="B22" s="7">
        <v>25.62</v>
      </c>
      <c r="C22" s="68"/>
    </row>
    <row r="23" spans="1:3" ht="12.75">
      <c r="A23" s="1" t="s">
        <v>20</v>
      </c>
      <c r="B23" s="7">
        <v>15.7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140.42000000000002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342.68999999999994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-46.289999999999964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0.16855833333333328</v>
      </c>
      <c r="C32" s="68"/>
    </row>
    <row r="33" spans="1:3" ht="12.75">
      <c r="A33" t="s">
        <v>23</v>
      </c>
      <c r="B33" s="13">
        <f>B25/B2</f>
        <v>0.11701666666666669</v>
      </c>
      <c r="C33" s="68"/>
    </row>
    <row r="34" spans="1:3" ht="12.75">
      <c r="A34" t="s">
        <v>27</v>
      </c>
      <c r="B34" s="13">
        <f>B27/B2</f>
        <v>0.28557499999999997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1920</v>
      </c>
      <c r="C2" s="68"/>
    </row>
    <row r="3" spans="1:3" ht="12.75">
      <c r="A3" t="s">
        <v>126</v>
      </c>
      <c r="B3" s="10">
        <v>0.163</v>
      </c>
      <c r="C3" s="68"/>
    </row>
    <row r="4" spans="1:3" ht="12.75">
      <c r="A4" t="s">
        <v>28</v>
      </c>
      <c r="B4" s="2">
        <f>B2*B3</f>
        <v>312.96000000000004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56.5</v>
      </c>
      <c r="C7" s="68"/>
    </row>
    <row r="8" spans="1:3" ht="12.75">
      <c r="A8" s="1" t="s">
        <v>9</v>
      </c>
      <c r="B8" s="11">
        <v>23.1</v>
      </c>
      <c r="C8" s="68"/>
    </row>
    <row r="9" spans="1:3" ht="12.75">
      <c r="A9" s="1" t="s">
        <v>24</v>
      </c>
      <c r="B9" s="11">
        <v>0</v>
      </c>
      <c r="C9" s="68" t="s">
        <v>123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65.72</v>
      </c>
      <c r="C11" s="68"/>
    </row>
    <row r="12" spans="1:3" ht="12.75">
      <c r="A12" s="1" t="s">
        <v>11</v>
      </c>
      <c r="B12" s="11">
        <v>10.5</v>
      </c>
      <c r="C12" s="68"/>
    </row>
    <row r="13" spans="1:3" ht="12.75">
      <c r="A13" s="1" t="s">
        <v>13</v>
      </c>
      <c r="B13" s="11">
        <v>15.04</v>
      </c>
      <c r="C13" s="68"/>
    </row>
    <row r="14" spans="1:3" ht="12.75">
      <c r="A14" s="1" t="s">
        <v>14</v>
      </c>
      <c r="B14" s="11">
        <v>19.3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5.35</v>
      </c>
      <c r="C17" s="68"/>
    </row>
    <row r="18" spans="1:3" ht="12.75">
      <c r="A18" t="s">
        <v>2</v>
      </c>
      <c r="B18" s="2">
        <f>SUM(B7:B17)</f>
        <v>203.51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8.28</v>
      </c>
      <c r="C21" s="68"/>
    </row>
    <row r="22" spans="1:3" ht="12.75">
      <c r="A22" s="1" t="s">
        <v>19</v>
      </c>
      <c r="B22" s="7">
        <v>23.24</v>
      </c>
      <c r="C22" s="68"/>
    </row>
    <row r="23" spans="1:3" ht="12.75">
      <c r="A23" s="1" t="s">
        <v>20</v>
      </c>
      <c r="B23" s="7">
        <v>13.02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134.54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338.04999999999995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-25.089999999999918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0.10599479166666666</v>
      </c>
      <c r="C32" s="68"/>
    </row>
    <row r="33" spans="1:3" ht="12.75">
      <c r="A33" t="s">
        <v>23</v>
      </c>
      <c r="B33" s="13">
        <f>B25/B2</f>
        <v>0.07007291666666667</v>
      </c>
      <c r="C33" s="68"/>
    </row>
    <row r="34" spans="1:3" ht="12.75">
      <c r="A34" t="s">
        <v>27</v>
      </c>
      <c r="B34" s="13">
        <f>B27/B2</f>
        <v>0.17606770833333332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24</v>
      </c>
      <c r="C2" s="68"/>
    </row>
    <row r="3" spans="1:3" ht="12.75">
      <c r="A3" t="s">
        <v>126</v>
      </c>
      <c r="B3" s="10">
        <v>9.3</v>
      </c>
      <c r="C3" s="68"/>
    </row>
    <row r="4" spans="1:3" ht="12.75">
      <c r="A4" t="s">
        <v>28</v>
      </c>
      <c r="B4" s="2">
        <f>B2*B3</f>
        <v>223.20000000000002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17.5</v>
      </c>
      <c r="C7" s="68"/>
    </row>
    <row r="8" spans="1:3" ht="12.75">
      <c r="A8" s="1" t="s">
        <v>9</v>
      </c>
      <c r="B8" s="11">
        <v>24.7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26.95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16.86</v>
      </c>
      <c r="C13" s="68"/>
    </row>
    <row r="14" spans="1:3" ht="12.75">
      <c r="A14" s="1" t="s">
        <v>14</v>
      </c>
      <c r="B14" s="11">
        <v>21.82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3.36</v>
      </c>
      <c r="C17" s="68"/>
    </row>
    <row r="18" spans="1:3" ht="12.75">
      <c r="A18" t="s">
        <v>2</v>
      </c>
      <c r="B18" s="2">
        <f>SUM(B7:B17)</f>
        <v>127.69000000000001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8.73</v>
      </c>
      <c r="C21" s="68"/>
    </row>
    <row r="22" spans="1:3" ht="12.75">
      <c r="A22" s="1" t="s">
        <v>19</v>
      </c>
      <c r="B22" s="7">
        <v>25.1</v>
      </c>
      <c r="C22" s="68"/>
    </row>
    <row r="23" spans="1:3" ht="12.75">
      <c r="A23" s="1" t="s">
        <v>20</v>
      </c>
      <c r="B23" s="7">
        <v>14.93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138.76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266.45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-43.24999999999997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5.3204166666666675</v>
      </c>
      <c r="C32" s="68"/>
    </row>
    <row r="33" spans="1:3" ht="12.75">
      <c r="A33" t="s">
        <v>23</v>
      </c>
      <c r="B33" s="2">
        <f>B25/B2</f>
        <v>5.781666666666666</v>
      </c>
      <c r="C33" s="68"/>
    </row>
    <row r="34" spans="1:3" ht="12.75">
      <c r="A34" t="s">
        <v>27</v>
      </c>
      <c r="B34" s="2">
        <f>B27/B2</f>
        <v>11.102083333333333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40</v>
      </c>
      <c r="C2" s="68"/>
    </row>
    <row r="3" spans="1:3" ht="12.75">
      <c r="A3" t="s">
        <v>126</v>
      </c>
      <c r="B3" s="12">
        <v>5.7</v>
      </c>
      <c r="C3" s="68"/>
    </row>
    <row r="4" spans="1:3" ht="12.75">
      <c r="A4" t="s">
        <v>28</v>
      </c>
      <c r="B4" s="2">
        <f>B2*B3</f>
        <v>228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42</v>
      </c>
      <c r="C7" s="68"/>
    </row>
    <row r="8" spans="1:3" ht="12.75">
      <c r="A8" s="1" t="s">
        <v>9</v>
      </c>
      <c r="B8" s="11">
        <v>32.3</v>
      </c>
      <c r="C8" s="68"/>
    </row>
    <row r="9" spans="1:3" ht="12.75">
      <c r="A9" s="1" t="s">
        <v>24</v>
      </c>
      <c r="B9" s="11">
        <v>1.5</v>
      </c>
      <c r="C9" s="68" t="s">
        <v>129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6.59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16.63</v>
      </c>
      <c r="C13" s="68"/>
    </row>
    <row r="14" spans="1:3" ht="12.75">
      <c r="A14" s="1" t="s">
        <v>14</v>
      </c>
      <c r="B14" s="11">
        <v>21.79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6</v>
      </c>
      <c r="C16" s="68" t="s">
        <v>130</v>
      </c>
    </row>
    <row r="17" spans="1:3" ht="12.75">
      <c r="A17" s="1" t="s">
        <v>17</v>
      </c>
      <c r="B17" s="12">
        <v>3.69</v>
      </c>
      <c r="C17" s="68"/>
    </row>
    <row r="18" spans="1:3" ht="12.75">
      <c r="A18" t="s">
        <v>2</v>
      </c>
      <c r="B18" s="2">
        <f>SUM(B7:B17)</f>
        <v>140.5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8.91</v>
      </c>
      <c r="C21" s="68"/>
    </row>
    <row r="22" spans="1:3" ht="12.75">
      <c r="A22" s="1" t="s">
        <v>19</v>
      </c>
      <c r="B22" s="7">
        <v>25.9</v>
      </c>
      <c r="C22" s="68"/>
    </row>
    <row r="23" spans="1:3" ht="12.75">
      <c r="A23" s="1" t="s">
        <v>20</v>
      </c>
      <c r="B23" s="7">
        <v>14.98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139.79000000000002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280.29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-52.29000000000002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3.5125</v>
      </c>
      <c r="C32" s="68"/>
    </row>
    <row r="33" spans="1:3" ht="12.75">
      <c r="A33" t="s">
        <v>23</v>
      </c>
      <c r="B33" s="2">
        <f>B25/B2</f>
        <v>3.4947500000000007</v>
      </c>
      <c r="C33" s="68"/>
    </row>
    <row r="34" spans="1:3" ht="12.75">
      <c r="A34" t="s">
        <v>27</v>
      </c>
      <c r="B34" s="2">
        <f>B27/B2</f>
        <v>7.007250000000001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107</v>
      </c>
      <c r="C2" s="68"/>
    </row>
    <row r="3" spans="1:3" ht="12.75">
      <c r="A3" t="s">
        <v>126</v>
      </c>
      <c r="B3" s="12">
        <v>2.33</v>
      </c>
      <c r="C3" s="68"/>
    </row>
    <row r="4" spans="1:3" ht="12.75">
      <c r="A4" t="s">
        <v>28</v>
      </c>
      <c r="B4" s="2">
        <f>B2*B3</f>
        <v>249.31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12.5</v>
      </c>
      <c r="C7" s="68"/>
    </row>
    <row r="8" spans="1:3" ht="12.75">
      <c r="A8" s="1" t="s">
        <v>9</v>
      </c>
      <c r="B8" s="11">
        <v>5.4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64.5</v>
      </c>
      <c r="C11" s="68"/>
    </row>
    <row r="12" spans="1:3" ht="12.75">
      <c r="A12" s="1" t="s">
        <v>11</v>
      </c>
      <c r="B12" s="11">
        <v>18</v>
      </c>
      <c r="C12" s="68"/>
    </row>
    <row r="13" spans="1:3" ht="12.75">
      <c r="A13" s="1" t="s">
        <v>13</v>
      </c>
      <c r="B13" s="11">
        <v>21.28</v>
      </c>
      <c r="C13" s="68"/>
    </row>
    <row r="14" spans="1:3" ht="12.75">
      <c r="A14" s="1" t="s">
        <v>14</v>
      </c>
      <c r="B14" s="11">
        <v>23.24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4.13</v>
      </c>
      <c r="C17" s="68"/>
    </row>
    <row r="18" spans="1:3" ht="12.75">
      <c r="A18" t="s">
        <v>2</v>
      </c>
      <c r="B18" s="2">
        <f>SUM(B7:B17)</f>
        <v>157.05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10.2</v>
      </c>
      <c r="C21" s="68"/>
    </row>
    <row r="22" spans="1:3" ht="12.75">
      <c r="A22" s="1" t="s">
        <v>19</v>
      </c>
      <c r="B22" s="7">
        <v>28.33</v>
      </c>
      <c r="C22" s="68"/>
    </row>
    <row r="23" spans="1:3" ht="12.75">
      <c r="A23" s="1" t="s">
        <v>20</v>
      </c>
      <c r="B23" s="7">
        <v>16.91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145.44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302.49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-53.18000000000001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1.4677570093457946</v>
      </c>
      <c r="C32" s="68"/>
    </row>
    <row r="33" spans="1:3" ht="12.75">
      <c r="A33" t="s">
        <v>23</v>
      </c>
      <c r="B33" s="2">
        <f>B25/B2</f>
        <v>1.3592523364485982</v>
      </c>
      <c r="C33" s="68"/>
    </row>
    <row r="34" spans="1:3" ht="12.75">
      <c r="A34" t="s">
        <v>27</v>
      </c>
      <c r="B34" s="2">
        <f>B27/B2</f>
        <v>2.8270093457943926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900</v>
      </c>
      <c r="C2" s="68"/>
    </row>
    <row r="3" spans="1:3" ht="12.75">
      <c r="A3" t="s">
        <v>126</v>
      </c>
      <c r="B3" s="10">
        <v>0.3</v>
      </c>
      <c r="C3" s="68"/>
    </row>
    <row r="4" spans="1:3" ht="12.75">
      <c r="A4" t="s">
        <v>28</v>
      </c>
      <c r="B4" s="2">
        <f>B2*B3</f>
        <v>270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25.2</v>
      </c>
      <c r="C7" s="68"/>
    </row>
    <row r="8" spans="1:3" ht="12.75">
      <c r="A8" s="1" t="s">
        <v>9</v>
      </c>
      <c r="B8" s="11">
        <v>14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6</v>
      </c>
      <c r="C10" s="68" t="s">
        <v>124</v>
      </c>
    </row>
    <row r="11" spans="1:3" ht="12.75">
      <c r="A11" s="1" t="s">
        <v>12</v>
      </c>
      <c r="B11" s="11">
        <v>21.63</v>
      </c>
      <c r="C11" s="68"/>
    </row>
    <row r="12" spans="1:3" ht="12.75">
      <c r="A12" s="1" t="s">
        <v>11</v>
      </c>
      <c r="B12" s="11">
        <v>0</v>
      </c>
      <c r="C12" s="68" t="s">
        <v>133</v>
      </c>
    </row>
    <row r="13" spans="1:3" ht="12.75">
      <c r="A13" s="1" t="s">
        <v>13</v>
      </c>
      <c r="B13" s="11">
        <v>13.93</v>
      </c>
      <c r="C13" s="68"/>
    </row>
    <row r="14" spans="1:3" ht="12.75">
      <c r="A14" s="1" t="s">
        <v>14</v>
      </c>
      <c r="B14" s="11">
        <v>18.69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2.73</v>
      </c>
      <c r="C17" s="68"/>
    </row>
    <row r="18" spans="1:3" ht="12.75">
      <c r="A18" t="s">
        <v>2</v>
      </c>
      <c r="B18" s="2">
        <f>SUM(B7:B17)</f>
        <v>103.67999999999999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8.04</v>
      </c>
      <c r="C21" s="68"/>
    </row>
    <row r="22" spans="1:3" ht="12.75">
      <c r="A22" s="1" t="s">
        <v>19</v>
      </c>
      <c r="B22" s="7">
        <v>21.56</v>
      </c>
      <c r="C22" s="68"/>
    </row>
    <row r="23" spans="1:3" ht="12.75">
      <c r="A23" s="1" t="s">
        <v>20</v>
      </c>
      <c r="B23" s="7">
        <v>12.9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132.5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236.18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33.81999999999999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0.1152</v>
      </c>
      <c r="C32" s="68"/>
    </row>
    <row r="33" spans="1:3" ht="12.75">
      <c r="A33" t="s">
        <v>23</v>
      </c>
      <c r="B33" s="13">
        <f>B25/B2</f>
        <v>0.14722222222222223</v>
      </c>
      <c r="C33" s="68"/>
    </row>
    <row r="34" spans="1:3" ht="12.75">
      <c r="A34" t="s">
        <v>27</v>
      </c>
      <c r="B34" s="13">
        <f>B27/B2</f>
        <v>0.2624222222222222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115</v>
      </c>
      <c r="B1" s="23" t="s">
        <v>0</v>
      </c>
      <c r="C1" s="70" t="s">
        <v>30</v>
      </c>
    </row>
    <row r="2" spans="1:3" ht="12.75">
      <c r="A2" t="s">
        <v>29</v>
      </c>
      <c r="B2" s="9">
        <v>55</v>
      </c>
      <c r="C2" s="68"/>
    </row>
    <row r="3" spans="1:3" ht="12.75">
      <c r="A3" t="s">
        <v>126</v>
      </c>
      <c r="B3" s="10">
        <v>4.35</v>
      </c>
      <c r="C3" s="68"/>
    </row>
    <row r="4" spans="1:3" ht="12.75">
      <c r="A4" t="s">
        <v>28</v>
      </c>
      <c r="B4" s="2">
        <f>B2*B3</f>
        <v>239.24999999999997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11.7</v>
      </c>
      <c r="C7" s="68"/>
    </row>
    <row r="8" spans="1:3" ht="12.75">
      <c r="A8" s="1" t="s">
        <v>9</v>
      </c>
      <c r="B8" s="11">
        <v>24.5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62.42</v>
      </c>
      <c r="C11" s="68"/>
    </row>
    <row r="12" spans="1:3" ht="12.75">
      <c r="A12" s="1" t="s">
        <v>11</v>
      </c>
      <c r="B12" s="11">
        <v>7</v>
      </c>
      <c r="C12" s="68"/>
    </row>
    <row r="13" spans="1:3" ht="12.75">
      <c r="A13" s="1" t="s">
        <v>13</v>
      </c>
      <c r="B13" s="11">
        <v>15.84</v>
      </c>
      <c r="C13" s="68"/>
    </row>
    <row r="14" spans="1:3" ht="12.75">
      <c r="A14" s="1" t="s">
        <v>14</v>
      </c>
      <c r="B14" s="11">
        <v>19.72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4.27</v>
      </c>
      <c r="C17" s="68"/>
    </row>
    <row r="18" spans="1:3" ht="12.75">
      <c r="A18" t="s">
        <v>2</v>
      </c>
      <c r="B18" s="2">
        <f>SUM(B7:B17)</f>
        <v>162.45000000000002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8.58</v>
      </c>
      <c r="C21" s="68"/>
    </row>
    <row r="22" spans="1:3" ht="12.75">
      <c r="A22" s="1" t="s">
        <v>19</v>
      </c>
      <c r="B22" s="7">
        <v>23.16</v>
      </c>
      <c r="C22" s="68"/>
    </row>
    <row r="23" spans="1:3" ht="12.75">
      <c r="A23" s="1" t="s">
        <v>20</v>
      </c>
      <c r="B23" s="7">
        <v>13.36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135.1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297.55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-58.30000000000004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2.953636363636364</v>
      </c>
      <c r="C32" s="68"/>
    </row>
    <row r="33" spans="1:3" ht="12.75">
      <c r="A33" t="s">
        <v>23</v>
      </c>
      <c r="B33" s="13">
        <f>B25/B2</f>
        <v>2.456363636363636</v>
      </c>
      <c r="C33" s="68"/>
    </row>
    <row r="34" spans="1:3" ht="12.75">
      <c r="A34" t="s">
        <v>27</v>
      </c>
      <c r="B34" s="13">
        <f>B27/B2</f>
        <v>5.41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49"/>
      <c r="B1" s="46" t="s">
        <v>139</v>
      </c>
      <c r="C1" s="46" t="s">
        <v>88</v>
      </c>
      <c r="D1" s="46" t="s">
        <v>87</v>
      </c>
      <c r="E1" s="47" t="s">
        <v>66</v>
      </c>
      <c r="F1" s="46" t="s">
        <v>61</v>
      </c>
      <c r="G1" s="46" t="s">
        <v>61</v>
      </c>
      <c r="H1" s="50" t="s">
        <v>61</v>
      </c>
    </row>
    <row r="2" spans="1:8" ht="12.75">
      <c r="A2" s="51" t="s">
        <v>58</v>
      </c>
      <c r="B2" s="15" t="s">
        <v>140</v>
      </c>
      <c r="C2" s="15" t="s">
        <v>140</v>
      </c>
      <c r="D2" s="38" t="s">
        <v>88</v>
      </c>
      <c r="E2" s="45" t="s">
        <v>67</v>
      </c>
      <c r="F2" s="15" t="s">
        <v>59</v>
      </c>
      <c r="G2" s="15" t="s">
        <v>141</v>
      </c>
      <c r="H2" s="52" t="s">
        <v>60</v>
      </c>
    </row>
    <row r="3" spans="1:8" ht="12.75">
      <c r="A3" s="31" t="s">
        <v>47</v>
      </c>
      <c r="B3" s="36">
        <f>HRSW!B4</f>
        <v>313.71999999999997</v>
      </c>
      <c r="C3" s="36">
        <f>HRSW!B18</f>
        <v>191.71999999999997</v>
      </c>
      <c r="D3" s="16">
        <f>B3-C3</f>
        <v>122</v>
      </c>
      <c r="E3" s="18">
        <v>1000</v>
      </c>
      <c r="F3" s="19">
        <f aca="true" t="shared" si="0" ref="F3:F16">B3*E3</f>
        <v>313719.99999999994</v>
      </c>
      <c r="G3" s="19">
        <f aca="true" t="shared" si="1" ref="G3:G16">E3*C3</f>
        <v>191719.99999999997</v>
      </c>
      <c r="H3" s="32">
        <f>F3-G3</f>
        <v>121999.99999999997</v>
      </c>
    </row>
    <row r="4" spans="1:8" ht="12.75">
      <c r="A4" s="31" t="s">
        <v>48</v>
      </c>
      <c r="B4" s="36">
        <f>Durum!B4</f>
        <v>328.03999999999996</v>
      </c>
      <c r="C4" s="36">
        <f>Durum!B18</f>
        <v>195.04999999999995</v>
      </c>
      <c r="D4" s="16">
        <f aca="true" t="shared" si="2" ref="D4:D16">B4-C4</f>
        <v>132.99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246.42000000000002</v>
      </c>
      <c r="C5" s="36">
        <f>Barley!B18</f>
        <v>161.70000000000002</v>
      </c>
      <c r="D5" s="16">
        <f t="shared" si="2"/>
        <v>84.72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462.3</v>
      </c>
      <c r="C6" s="36">
        <f>Corn!B18</f>
        <v>301.09999999999997</v>
      </c>
      <c r="D6" s="16">
        <f t="shared" si="2"/>
        <v>161.20000000000005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295.92</v>
      </c>
      <c r="C7" s="36">
        <f>Soyb!B18</f>
        <v>146.95000000000002</v>
      </c>
      <c r="D7" s="16">
        <f t="shared" si="2"/>
        <v>148.97</v>
      </c>
      <c r="E7" s="18">
        <v>1000</v>
      </c>
      <c r="F7" s="19">
        <f t="shared" si="0"/>
        <v>295920</v>
      </c>
      <c r="G7" s="19">
        <f t="shared" si="1"/>
        <v>146950.00000000003</v>
      </c>
      <c r="H7" s="32">
        <f t="shared" si="3"/>
        <v>148969.99999999997</v>
      </c>
    </row>
    <row r="8" spans="1:8" ht="12.75">
      <c r="A8" s="31" t="s">
        <v>73</v>
      </c>
      <c r="B8" s="36">
        <f>Drybean!B4</f>
        <v>494.1</v>
      </c>
      <c r="C8" s="36">
        <f>Drybean!B18</f>
        <v>247.80999999999997</v>
      </c>
      <c r="D8" s="16">
        <f t="shared" si="2"/>
        <v>246.29000000000005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50</v>
      </c>
      <c r="B9" s="36">
        <f>Oil_SF!B4</f>
        <v>304.44</v>
      </c>
      <c r="C9" s="36">
        <f>Oil_SF!B18</f>
        <v>180.13000000000002</v>
      </c>
      <c r="D9" s="16">
        <f t="shared" si="2"/>
        <v>124.30999999999997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296.4</v>
      </c>
      <c r="C10" s="36">
        <f>Conf_SF!B18</f>
        <v>202.26999999999995</v>
      </c>
      <c r="D10" s="16">
        <f t="shared" si="2"/>
        <v>94.13000000000002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312.96000000000004</v>
      </c>
      <c r="C11" s="36">
        <f>Canola!B18</f>
        <v>203.51</v>
      </c>
      <c r="D11" s="16">
        <f t="shared" si="2"/>
        <v>109.45000000000005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223.20000000000002</v>
      </c>
      <c r="C12" s="36">
        <f>Flax!B18</f>
        <v>127.69000000000001</v>
      </c>
      <c r="D12" s="16">
        <f t="shared" si="2"/>
        <v>95.51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228</v>
      </c>
      <c r="C13" s="36">
        <f>Peas!B18</f>
        <v>140.5</v>
      </c>
      <c r="D13" s="16">
        <f t="shared" si="2"/>
        <v>87.5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249.31</v>
      </c>
      <c r="C14" s="36">
        <f>Oats!B18</f>
        <v>157.05</v>
      </c>
      <c r="D14" s="16">
        <f t="shared" si="2"/>
        <v>92.25999999999999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270</v>
      </c>
      <c r="C15" s="36">
        <f>Mustard!B18</f>
        <v>103.67999999999999</v>
      </c>
      <c r="D15" s="16">
        <f t="shared" si="2"/>
        <v>166.32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114</v>
      </c>
      <c r="B16" s="36">
        <f>'Wint.Wht'!B4</f>
        <v>239.24999999999997</v>
      </c>
      <c r="C16" s="36">
        <f>'Wint.Wht'!B18</f>
        <v>162.45000000000002</v>
      </c>
      <c r="D16" s="37">
        <f t="shared" si="2"/>
        <v>76.79999999999995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70</v>
      </c>
      <c r="B17" s="14"/>
      <c r="C17" s="14"/>
      <c r="D17" s="14"/>
      <c r="E17" s="20">
        <f>SUM(E3:E16)</f>
        <v>2000</v>
      </c>
      <c r="F17" s="20">
        <f>SUM(F3:F16)</f>
        <v>609640</v>
      </c>
      <c r="G17" s="20">
        <f>SUM(G3:G16)</f>
        <v>338670</v>
      </c>
      <c r="H17" s="34">
        <f>SUM(H3:H16)</f>
        <v>270969.99999999994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2" t="s">
        <v>46</v>
      </c>
      <c r="D19" s="82"/>
      <c r="E19" s="82"/>
      <c r="F19" s="3"/>
      <c r="G19" s="3"/>
      <c r="H19" s="3"/>
    </row>
    <row r="20" spans="1:8" ht="12.75">
      <c r="A20" s="53" t="s">
        <v>68</v>
      </c>
      <c r="B20" s="54"/>
      <c r="C20" s="54"/>
      <c r="D20" s="55"/>
      <c r="E20" s="54" t="s">
        <v>69</v>
      </c>
      <c r="F20" s="54"/>
      <c r="G20" s="54"/>
      <c r="H20" s="56"/>
    </row>
    <row r="21" spans="1:14" ht="12.75">
      <c r="A21" s="83" t="s">
        <v>28</v>
      </c>
      <c r="B21" s="80"/>
      <c r="C21" s="19">
        <f>F17</f>
        <v>609640</v>
      </c>
      <c r="D21" s="4"/>
      <c r="E21" s="80" t="s">
        <v>63</v>
      </c>
      <c r="F21" s="80"/>
      <c r="G21" s="19">
        <f>G17</f>
        <v>338670</v>
      </c>
      <c r="H21" s="57"/>
      <c r="N21" s="4"/>
    </row>
    <row r="22" spans="1:8" ht="12.75">
      <c r="A22" s="84" t="s">
        <v>137</v>
      </c>
      <c r="B22" s="81"/>
      <c r="C22" s="18">
        <v>0</v>
      </c>
      <c r="D22" s="58" t="s">
        <v>65</v>
      </c>
      <c r="E22" s="81" t="s">
        <v>90</v>
      </c>
      <c r="F22" s="81"/>
      <c r="G22" s="18">
        <v>51300</v>
      </c>
      <c r="H22" s="59" t="s">
        <v>65</v>
      </c>
    </row>
    <row r="23" spans="1:11" ht="12.75">
      <c r="A23" s="78"/>
      <c r="B23" s="79"/>
      <c r="C23" s="18">
        <v>0</v>
      </c>
      <c r="D23" s="4"/>
      <c r="E23" s="81" t="s">
        <v>62</v>
      </c>
      <c r="F23" s="81"/>
      <c r="G23" s="18">
        <v>180000</v>
      </c>
      <c r="H23" s="60"/>
      <c r="K23" s="64"/>
    </row>
    <row r="24" spans="1:8" ht="12.75">
      <c r="A24" s="78"/>
      <c r="B24" s="79"/>
      <c r="C24" s="18">
        <v>0</v>
      </c>
      <c r="D24" s="4"/>
      <c r="E24" s="81" t="s">
        <v>89</v>
      </c>
      <c r="F24" s="81"/>
      <c r="G24" s="18">
        <v>0</v>
      </c>
      <c r="H24" s="60"/>
    </row>
    <row r="25" spans="1:8" ht="12.75">
      <c r="A25" s="78"/>
      <c r="B25" s="79"/>
      <c r="C25" s="18">
        <v>0</v>
      </c>
      <c r="D25" s="4"/>
      <c r="E25" s="81" t="s">
        <v>64</v>
      </c>
      <c r="F25" s="81"/>
      <c r="G25" s="18">
        <v>0</v>
      </c>
      <c r="H25" s="60"/>
    </row>
    <row r="26" spans="1:8" ht="12.75">
      <c r="A26" s="78"/>
      <c r="B26" s="79"/>
      <c r="C26" s="18">
        <v>0</v>
      </c>
      <c r="D26" s="4"/>
      <c r="E26" s="79" t="s">
        <v>136</v>
      </c>
      <c r="F26" s="79"/>
      <c r="G26" s="18">
        <v>0</v>
      </c>
      <c r="H26" s="60"/>
    </row>
    <row r="27" spans="1:8" ht="12.75">
      <c r="A27" s="78"/>
      <c r="B27" s="79"/>
      <c r="C27" s="18">
        <v>0</v>
      </c>
      <c r="D27" s="4"/>
      <c r="E27" s="79"/>
      <c r="F27" s="79"/>
      <c r="G27" s="18">
        <v>0</v>
      </c>
      <c r="H27" s="60"/>
    </row>
    <row r="28" spans="1:8" ht="12.75">
      <c r="A28" s="78" t="s">
        <v>72</v>
      </c>
      <c r="B28" s="79"/>
      <c r="C28" s="22">
        <v>0</v>
      </c>
      <c r="D28" s="61"/>
      <c r="E28" s="79" t="s">
        <v>71</v>
      </c>
      <c r="F28" s="79"/>
      <c r="G28" s="22">
        <v>14300</v>
      </c>
      <c r="H28" s="60"/>
    </row>
    <row r="29" spans="1:8" ht="12.75">
      <c r="A29" s="31" t="s">
        <v>61</v>
      </c>
      <c r="B29" s="4"/>
      <c r="C29" s="19">
        <f>SUM(C21:C28)</f>
        <v>609640</v>
      </c>
      <c r="D29" s="4"/>
      <c r="E29" s="4" t="s">
        <v>61</v>
      </c>
      <c r="F29" s="4"/>
      <c r="G29" s="29">
        <f>SUM(G21:G28)</f>
        <v>584270</v>
      </c>
      <c r="H29" s="57"/>
    </row>
    <row r="30" spans="1:8" ht="12.75">
      <c r="A30" s="62" t="s">
        <v>113</v>
      </c>
      <c r="B30" s="3"/>
      <c r="C30" s="3"/>
      <c r="D30" s="3"/>
      <c r="E30" s="3"/>
      <c r="F30" s="3"/>
      <c r="G30" s="65">
        <f>C29-G29</f>
        <v>25370</v>
      </c>
      <c r="H30" s="63"/>
    </row>
    <row r="31" ht="12.75">
      <c r="G31" s="6"/>
    </row>
    <row r="32" spans="1:8" ht="12.75">
      <c r="A32" s="67" t="s">
        <v>125</v>
      </c>
      <c r="B32" s="77"/>
      <c r="C32" s="77"/>
      <c r="D32" s="77"/>
      <c r="E32" s="77"/>
      <c r="F32" s="48" t="s">
        <v>118</v>
      </c>
      <c r="G32" s="76"/>
      <c r="H32" s="76"/>
    </row>
    <row r="33" spans="3:6" ht="12.75">
      <c r="C33" s="44"/>
      <c r="D33" s="44"/>
      <c r="E33" s="44"/>
      <c r="F33" s="44"/>
    </row>
    <row r="34" spans="1:12" ht="12.75">
      <c r="A34" t="s">
        <v>30</v>
      </c>
      <c r="B34" s="75" t="s">
        <v>119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 ht="12.7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ht="12.75">
      <c r="A39" t="s">
        <v>91</v>
      </c>
    </row>
    <row r="40" spans="1:12" ht="12.75">
      <c r="A40" s="25" t="s">
        <v>74</v>
      </c>
      <c r="B40" s="26" t="s">
        <v>75</v>
      </c>
      <c r="C40" s="26" t="s">
        <v>76</v>
      </c>
      <c r="D40" s="26" t="s">
        <v>77</v>
      </c>
      <c r="E40" s="26" t="s">
        <v>78</v>
      </c>
      <c r="F40" s="26" t="s">
        <v>79</v>
      </c>
      <c r="G40" s="26" t="s">
        <v>80</v>
      </c>
      <c r="H40" s="26" t="s">
        <v>81</v>
      </c>
      <c r="I40" s="26" t="s">
        <v>82</v>
      </c>
      <c r="J40" s="26" t="s">
        <v>83</v>
      </c>
      <c r="K40" s="26" t="s">
        <v>84</v>
      </c>
      <c r="L40" s="27" t="s">
        <v>85</v>
      </c>
    </row>
    <row r="41" spans="1:12" ht="12.75">
      <c r="A41" s="28" t="s">
        <v>47</v>
      </c>
      <c r="B41" s="29">
        <f>$E3*HRSW!$B7</f>
        <v>20500</v>
      </c>
      <c r="C41" s="29">
        <f>$E3*HRSW!$B8</f>
        <v>22500</v>
      </c>
      <c r="D41" s="29">
        <f>$E3*HRSW!$B9</f>
        <v>17000</v>
      </c>
      <c r="E41" s="29">
        <f>$E3*HRSW!$B10</f>
        <v>0</v>
      </c>
      <c r="F41" s="29">
        <f>$E3*HRSW!$B11</f>
        <v>71780</v>
      </c>
      <c r="G41" s="29">
        <f>$E3*HRSW!$B12</f>
        <v>7500</v>
      </c>
      <c r="H41" s="29">
        <f>$E3*HRSW!$B13</f>
        <v>17920</v>
      </c>
      <c r="I41" s="29">
        <f>$E3*HRSW!$B14</f>
        <v>21480</v>
      </c>
      <c r="J41" s="29">
        <f>$E3*HRSW!$B15</f>
        <v>0</v>
      </c>
      <c r="K41" s="29">
        <f>$E3*HRSW!$B16</f>
        <v>8000</v>
      </c>
      <c r="L41" s="30">
        <f>$E3*HRSW!$B17</f>
        <v>5040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65800</v>
      </c>
      <c r="C45" s="19">
        <f>$E7*Soyb!$B8</f>
        <v>28000</v>
      </c>
      <c r="D45" s="19">
        <f>$E7*Soyb!$B9</f>
        <v>0</v>
      </c>
      <c r="E45" s="19">
        <f>$E7*Soyb!$B10</f>
        <v>4000</v>
      </c>
      <c r="F45" s="19">
        <f>$E7*Soyb!$B11</f>
        <v>2430</v>
      </c>
      <c r="G45" s="19">
        <f>$E7*Soyb!$B12</f>
        <v>7000</v>
      </c>
      <c r="H45" s="19">
        <f>$E7*Soyb!$B13</f>
        <v>14650</v>
      </c>
      <c r="I45" s="19">
        <f>$E7*Soyb!$B14</f>
        <v>19710</v>
      </c>
      <c r="J45" s="19">
        <f>$E7*Soyb!$B15</f>
        <v>0</v>
      </c>
      <c r="K45" s="19">
        <f>$E7*Soyb!$B16</f>
        <v>1500</v>
      </c>
      <c r="L45" s="32">
        <f>$E7*Soyb!$B17</f>
        <v>3860</v>
      </c>
    </row>
    <row r="46" spans="1:12" ht="12.75">
      <c r="A46" s="31" t="s">
        <v>73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70</v>
      </c>
      <c r="B55" s="20">
        <f>SUM(B41:B54)</f>
        <v>86300</v>
      </c>
      <c r="C55" s="20">
        <f aca="true" t="shared" si="4" ref="C55:L55">SUM(C41:C54)</f>
        <v>50500</v>
      </c>
      <c r="D55" s="20">
        <f t="shared" si="4"/>
        <v>17000</v>
      </c>
      <c r="E55" s="20">
        <f t="shared" si="4"/>
        <v>4000</v>
      </c>
      <c r="F55" s="20">
        <f t="shared" si="4"/>
        <v>74210</v>
      </c>
      <c r="G55" s="20">
        <f t="shared" si="4"/>
        <v>14500</v>
      </c>
      <c r="H55" s="20">
        <f t="shared" si="4"/>
        <v>32570</v>
      </c>
      <c r="I55" s="20">
        <f t="shared" si="4"/>
        <v>41190</v>
      </c>
      <c r="J55" s="20">
        <f t="shared" si="4"/>
        <v>0</v>
      </c>
      <c r="K55" s="20">
        <f t="shared" si="4"/>
        <v>9500</v>
      </c>
      <c r="L55" s="34">
        <f t="shared" si="4"/>
        <v>8900</v>
      </c>
    </row>
    <row r="56" spans="1:12" ht="12.75">
      <c r="A56" s="33" t="s">
        <v>86</v>
      </c>
      <c r="B56" s="20"/>
      <c r="C56" s="34"/>
      <c r="D56" s="35">
        <f>SUM(B55:L55)</f>
        <v>338670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A26:B26"/>
    <mergeCell ref="C19:E19"/>
    <mergeCell ref="A21:B21"/>
    <mergeCell ref="A22:B22"/>
    <mergeCell ref="A23:B23"/>
    <mergeCell ref="A24:B24"/>
    <mergeCell ref="A25:B25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B34:L34"/>
    <mergeCell ref="B35:L35"/>
    <mergeCell ref="B36:L36"/>
    <mergeCell ref="B37:L37"/>
    <mergeCell ref="B38:L38"/>
    <mergeCell ref="G32:H32"/>
    <mergeCell ref="B32:E32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62</v>
      </c>
      <c r="C2" s="68"/>
    </row>
    <row r="3" spans="1:3" ht="12.75">
      <c r="A3" t="s">
        <v>126</v>
      </c>
      <c r="B3" s="12">
        <v>5.06</v>
      </c>
      <c r="C3" s="68"/>
    </row>
    <row r="4" spans="1:3" ht="12.75">
      <c r="A4" t="s">
        <v>28</v>
      </c>
      <c r="B4" s="2">
        <f>B2*B3</f>
        <v>313.71999999999997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20.5</v>
      </c>
      <c r="C7" s="68"/>
    </row>
    <row r="8" spans="1:3" ht="12.75">
      <c r="A8" s="1" t="s">
        <v>9</v>
      </c>
      <c r="B8" s="11">
        <v>22.5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127</v>
      </c>
    </row>
    <row r="11" spans="1:3" ht="12.75">
      <c r="A11" s="1" t="s">
        <v>12</v>
      </c>
      <c r="B11" s="11">
        <v>71.78</v>
      </c>
      <c r="C11" s="68"/>
    </row>
    <row r="12" spans="1:3" ht="12.75">
      <c r="A12" s="1" t="s">
        <v>11</v>
      </c>
      <c r="B12" s="11">
        <v>7.5</v>
      </c>
      <c r="C12" s="68"/>
    </row>
    <row r="13" spans="1:3" ht="12.75">
      <c r="A13" s="1" t="s">
        <v>13</v>
      </c>
      <c r="B13" s="11">
        <v>17.92</v>
      </c>
      <c r="C13" s="68"/>
    </row>
    <row r="14" spans="1:3" ht="12.75">
      <c r="A14" s="1" t="s">
        <v>14</v>
      </c>
      <c r="B14" s="11">
        <v>21.48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5.04</v>
      </c>
      <c r="C17" s="68"/>
    </row>
    <row r="18" spans="1:3" ht="12.75">
      <c r="A18" t="s">
        <v>2</v>
      </c>
      <c r="B18" s="2">
        <f>SUM(B7:B17)</f>
        <v>191.71999999999997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9.09</v>
      </c>
      <c r="C21" s="68"/>
    </row>
    <row r="22" spans="1:3" ht="12.75">
      <c r="A22" s="1" t="s">
        <v>19</v>
      </c>
      <c r="B22" s="7">
        <v>25.05</v>
      </c>
      <c r="C22" s="68"/>
    </row>
    <row r="23" spans="1:3" ht="12.75">
      <c r="A23" s="1" t="s">
        <v>20</v>
      </c>
      <c r="B23" s="7">
        <v>14.82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138.96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330.67999999999995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2">
        <f>B4-B27</f>
        <v>-16.95999999999998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3.0922580645161286</v>
      </c>
      <c r="C32" s="68"/>
    </row>
    <row r="33" spans="1:3" ht="12.75">
      <c r="A33" t="s">
        <v>23</v>
      </c>
      <c r="B33" s="2">
        <f>B25/B2</f>
        <v>2.241290322580645</v>
      </c>
      <c r="C33" s="68"/>
    </row>
    <row r="34" spans="1:3" ht="12.75">
      <c r="A34" t="s">
        <v>27</v>
      </c>
      <c r="B34" s="2">
        <f>B27/B2</f>
        <v>5.333548387096774</v>
      </c>
      <c r="C34" s="68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59</v>
      </c>
      <c r="C2" s="68"/>
    </row>
    <row r="3" spans="1:3" ht="12.75">
      <c r="A3" t="s">
        <v>126</v>
      </c>
      <c r="B3" s="12">
        <v>5.56</v>
      </c>
      <c r="C3" s="68" t="s">
        <v>116</v>
      </c>
    </row>
    <row r="4" spans="1:3" ht="12.75">
      <c r="A4" t="s">
        <v>28</v>
      </c>
      <c r="B4" s="2">
        <f>B2*B3</f>
        <v>328.03999999999996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23.5</v>
      </c>
      <c r="C7" s="68"/>
    </row>
    <row r="8" spans="1:3" ht="12.75">
      <c r="A8" s="1" t="s">
        <v>9</v>
      </c>
      <c r="B8" s="11">
        <v>22.5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127</v>
      </c>
    </row>
    <row r="11" spans="1:3" ht="12.75">
      <c r="A11" s="1" t="s">
        <v>12</v>
      </c>
      <c r="B11" s="11">
        <v>67.77</v>
      </c>
      <c r="C11" s="68"/>
    </row>
    <row r="12" spans="1:3" ht="12.75">
      <c r="A12" s="1" t="s">
        <v>11</v>
      </c>
      <c r="B12" s="11">
        <v>12</v>
      </c>
      <c r="C12" s="68"/>
    </row>
    <row r="13" spans="1:3" ht="12.75">
      <c r="A13" s="1" t="s">
        <v>13</v>
      </c>
      <c r="B13" s="11">
        <v>17.76</v>
      </c>
      <c r="C13" s="68"/>
    </row>
    <row r="14" spans="1:3" ht="12.75">
      <c r="A14" s="1" t="s">
        <v>14</v>
      </c>
      <c r="B14" s="11">
        <v>21.39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5.13</v>
      </c>
      <c r="C17" s="68"/>
    </row>
    <row r="18" spans="1:3" ht="12.75">
      <c r="A18" t="s">
        <v>2</v>
      </c>
      <c r="B18" s="2">
        <f>SUM(B7:B17)</f>
        <v>195.04999999999995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9.04</v>
      </c>
      <c r="C21" s="68"/>
    </row>
    <row r="22" spans="1:3" ht="12.75">
      <c r="A22" s="1" t="s">
        <v>19</v>
      </c>
      <c r="B22" s="7">
        <v>24.89</v>
      </c>
      <c r="C22" s="68"/>
    </row>
    <row r="23" spans="1:3" ht="12.75">
      <c r="A23" s="1" t="s">
        <v>20</v>
      </c>
      <c r="B23" s="7">
        <v>14.73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138.66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333.7099999999999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-5.669999999999959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3.3059322033898297</v>
      </c>
      <c r="C32" s="68"/>
    </row>
    <row r="33" spans="1:3" ht="12.75">
      <c r="A33" t="s">
        <v>23</v>
      </c>
      <c r="B33" s="2">
        <f>B25/B2</f>
        <v>2.3501694915254236</v>
      </c>
      <c r="C33" s="68"/>
    </row>
    <row r="34" spans="1:3" ht="12.75">
      <c r="A34" t="s">
        <v>27</v>
      </c>
      <c r="B34" s="2">
        <f>B27/B2</f>
        <v>5.656101694915253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74</v>
      </c>
      <c r="C2" s="68"/>
    </row>
    <row r="3" spans="1:3" ht="12.75">
      <c r="A3" t="s">
        <v>126</v>
      </c>
      <c r="B3" s="12">
        <v>3.33</v>
      </c>
      <c r="C3" s="69" t="s">
        <v>142</v>
      </c>
    </row>
    <row r="4" spans="1:3" ht="12.75">
      <c r="A4" t="s">
        <v>28</v>
      </c>
      <c r="B4" s="2">
        <f>B2*B3</f>
        <v>246.42000000000002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16.5</v>
      </c>
      <c r="C7" s="68"/>
    </row>
    <row r="8" spans="1:3" ht="12.75">
      <c r="A8" s="1" t="s">
        <v>9</v>
      </c>
      <c r="B8" s="11">
        <v>19.7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49.73</v>
      </c>
      <c r="C11" s="68"/>
    </row>
    <row r="12" spans="1:3" ht="12.75">
      <c r="A12" s="1" t="s">
        <v>11</v>
      </c>
      <c r="B12" s="11">
        <v>6.5</v>
      </c>
      <c r="C12" s="68"/>
    </row>
    <row r="13" spans="1:3" ht="12.75">
      <c r="A13" s="1" t="s">
        <v>13</v>
      </c>
      <c r="B13" s="11">
        <v>18.45</v>
      </c>
      <c r="C13" s="68"/>
    </row>
    <row r="14" spans="1:3" ht="12.75">
      <c r="A14" s="1" t="s">
        <v>14</v>
      </c>
      <c r="B14" s="11">
        <v>21.57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4.25</v>
      </c>
      <c r="C17" s="68"/>
    </row>
    <row r="18" spans="1:3" ht="12.75">
      <c r="A18" t="s">
        <v>2</v>
      </c>
      <c r="B18" s="2">
        <f>SUM(B7:B17)</f>
        <v>161.70000000000002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9.17</v>
      </c>
      <c r="C21" s="68"/>
    </row>
    <row r="22" spans="1:3" ht="12.75">
      <c r="A22" s="1" t="s">
        <v>19</v>
      </c>
      <c r="B22" s="7">
        <v>24.97</v>
      </c>
      <c r="C22" s="68"/>
    </row>
    <row r="23" spans="1:3" ht="12.75">
      <c r="A23" s="1" t="s">
        <v>20</v>
      </c>
      <c r="B23" s="7">
        <v>14.64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138.78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300.48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-54.06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2.1851351351351354</v>
      </c>
      <c r="C32" s="68"/>
    </row>
    <row r="33" spans="1:3" ht="12.75">
      <c r="A33" t="s">
        <v>23</v>
      </c>
      <c r="B33" s="2">
        <f>B25/B2</f>
        <v>1.8754054054054055</v>
      </c>
      <c r="C33" s="68"/>
    </row>
    <row r="34" spans="1:3" ht="12.75">
      <c r="A34" t="s">
        <v>27</v>
      </c>
      <c r="B34" s="2">
        <f>B27/B2</f>
        <v>4.060540540540541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138</v>
      </c>
      <c r="C2" s="68"/>
    </row>
    <row r="3" spans="1:3" ht="12.75">
      <c r="A3" t="s">
        <v>126</v>
      </c>
      <c r="B3" s="12">
        <v>3.35</v>
      </c>
      <c r="C3" s="68"/>
    </row>
    <row r="4" spans="1:3" ht="12.75">
      <c r="A4" t="s">
        <v>28</v>
      </c>
      <c r="B4" s="2">
        <f>B2*B3</f>
        <v>462.3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84.74</v>
      </c>
      <c r="C7" s="68"/>
    </row>
    <row r="8" spans="1:3" ht="12.75">
      <c r="A8" s="1" t="s">
        <v>9</v>
      </c>
      <c r="B8" s="11">
        <v>27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81.64</v>
      </c>
      <c r="C11" s="68"/>
    </row>
    <row r="12" spans="1:3" ht="12.75">
      <c r="A12" s="1" t="s">
        <v>11</v>
      </c>
      <c r="B12" s="11">
        <v>14</v>
      </c>
      <c r="C12" s="68"/>
    </row>
    <row r="13" spans="1:3" ht="12.75">
      <c r="A13" s="1" t="s">
        <v>13</v>
      </c>
      <c r="B13" s="11">
        <v>24.28</v>
      </c>
      <c r="C13" s="68"/>
    </row>
    <row r="14" spans="1:3" ht="12.75">
      <c r="A14" s="1" t="s">
        <v>14</v>
      </c>
      <c r="B14" s="11">
        <v>28.68</v>
      </c>
      <c r="C14" s="68"/>
    </row>
    <row r="15" spans="1:3" ht="12.75">
      <c r="A15" s="1" t="s">
        <v>15</v>
      </c>
      <c r="B15" s="11">
        <v>24.84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7.92</v>
      </c>
      <c r="C17" s="68"/>
    </row>
    <row r="18" spans="1:3" ht="12.75">
      <c r="A18" t="s">
        <v>2</v>
      </c>
      <c r="B18" s="2">
        <f>SUM(B7:B17)</f>
        <v>301.09999999999997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12.01</v>
      </c>
      <c r="C21" s="68"/>
    </row>
    <row r="22" spans="1:3" ht="12.75">
      <c r="A22" s="1" t="s">
        <v>19</v>
      </c>
      <c r="B22" s="7">
        <v>38.63</v>
      </c>
      <c r="C22" s="68"/>
    </row>
    <row r="23" spans="1:3" ht="12.75">
      <c r="A23" s="1" t="s">
        <v>20</v>
      </c>
      <c r="B23" s="7">
        <v>22.17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162.81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463.90999999999997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-1.6099999999999568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2.1818840579710144</v>
      </c>
      <c r="C32" s="68"/>
    </row>
    <row r="33" spans="1:3" ht="12.75">
      <c r="A33" t="s">
        <v>23</v>
      </c>
      <c r="B33" s="2">
        <f>B25/B2</f>
        <v>1.1797826086956522</v>
      </c>
      <c r="C33" s="68"/>
    </row>
    <row r="34" spans="1:3" ht="12.75">
      <c r="A34" t="s">
        <v>27</v>
      </c>
      <c r="B34" s="2">
        <f>B27/B2</f>
        <v>3.3616666666666664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36</v>
      </c>
      <c r="C2" s="68"/>
    </row>
    <row r="3" spans="1:3" ht="12.75">
      <c r="A3" t="s">
        <v>126</v>
      </c>
      <c r="B3" s="12">
        <v>8.22</v>
      </c>
      <c r="C3" s="68"/>
    </row>
    <row r="4" spans="1:3" ht="12.75">
      <c r="A4" t="s">
        <v>28</v>
      </c>
      <c r="B4" s="2">
        <f>B2*B3</f>
        <v>295.92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131</v>
      </c>
    </row>
    <row r="8" spans="1:3" ht="12.75">
      <c r="A8" s="1" t="s">
        <v>9</v>
      </c>
      <c r="B8" s="11">
        <v>28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120</v>
      </c>
    </row>
    <row r="11" spans="1:3" ht="12.75">
      <c r="A11" s="1" t="s">
        <v>12</v>
      </c>
      <c r="B11" s="11">
        <v>2.43</v>
      </c>
      <c r="C11" s="68"/>
    </row>
    <row r="12" spans="1:3" ht="12.75">
      <c r="A12" s="1" t="s">
        <v>11</v>
      </c>
      <c r="B12" s="11">
        <v>7</v>
      </c>
      <c r="C12" s="68"/>
    </row>
    <row r="13" spans="1:3" ht="12.75">
      <c r="A13" s="1" t="s">
        <v>13</v>
      </c>
      <c r="B13" s="11">
        <v>14.65</v>
      </c>
      <c r="C13" s="68"/>
    </row>
    <row r="14" spans="1:3" ht="12.75">
      <c r="A14" s="1" t="s">
        <v>14</v>
      </c>
      <c r="B14" s="11">
        <v>19.71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3.86</v>
      </c>
      <c r="C17" s="68"/>
    </row>
    <row r="18" spans="1:3" ht="12.75">
      <c r="A18" t="s">
        <v>2</v>
      </c>
      <c r="B18" s="2">
        <f>SUM(B7:B17)</f>
        <v>146.95000000000002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8.43</v>
      </c>
      <c r="C21" s="68"/>
    </row>
    <row r="22" spans="1:3" ht="12.75">
      <c r="A22" s="1" t="s">
        <v>19</v>
      </c>
      <c r="B22" s="7">
        <v>23.21</v>
      </c>
      <c r="C22" s="68"/>
    </row>
    <row r="23" spans="1:3" ht="12.75">
      <c r="A23" s="1" t="s">
        <v>20</v>
      </c>
      <c r="B23" s="7">
        <v>13.51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135.15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282.1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13.819999999999993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4.081944444444445</v>
      </c>
      <c r="C32" s="68"/>
    </row>
    <row r="33" spans="1:3" ht="12.75">
      <c r="A33" t="s">
        <v>23</v>
      </c>
      <c r="B33" s="2">
        <f>B25/B2</f>
        <v>3.754166666666667</v>
      </c>
      <c r="C33" s="68"/>
    </row>
    <row r="34" spans="1:3" ht="12.75">
      <c r="A34" t="s">
        <v>27</v>
      </c>
      <c r="B34" s="2">
        <f>B27/B2</f>
        <v>7.836111111111112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1830</v>
      </c>
      <c r="C2" s="68"/>
    </row>
    <row r="3" spans="1:3" ht="12.75">
      <c r="A3" t="s">
        <v>126</v>
      </c>
      <c r="B3" s="10">
        <v>0.27</v>
      </c>
      <c r="C3" s="68"/>
    </row>
    <row r="4" spans="1:3" ht="12.75">
      <c r="A4" t="s">
        <v>28</v>
      </c>
      <c r="B4" s="2">
        <f>B2*B3</f>
        <v>494.1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60.23</v>
      </c>
      <c r="C7" s="68"/>
    </row>
    <row r="8" spans="1:3" ht="12.75">
      <c r="A8" s="1" t="s">
        <v>9</v>
      </c>
      <c r="B8" s="11">
        <v>46.9</v>
      </c>
      <c r="C8" s="68"/>
    </row>
    <row r="9" spans="1:3" ht="12.75">
      <c r="A9" s="1" t="s">
        <v>24</v>
      </c>
      <c r="B9" s="11">
        <v>20</v>
      </c>
      <c r="C9" s="69" t="s">
        <v>138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38.45</v>
      </c>
      <c r="C11" s="68"/>
    </row>
    <row r="12" spans="1:3" ht="12.75">
      <c r="A12" s="1" t="s">
        <v>11</v>
      </c>
      <c r="B12" s="11">
        <v>20</v>
      </c>
      <c r="C12" s="68"/>
    </row>
    <row r="13" spans="1:3" ht="12.75">
      <c r="A13" s="1" t="s">
        <v>13</v>
      </c>
      <c r="B13" s="11">
        <v>16.9</v>
      </c>
      <c r="C13" s="68"/>
    </row>
    <row r="14" spans="1:3" ht="12.75">
      <c r="A14" s="1" t="s">
        <v>14</v>
      </c>
      <c r="B14" s="11">
        <v>22.82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16</v>
      </c>
      <c r="C16" s="68"/>
    </row>
    <row r="17" spans="1:3" ht="12.75">
      <c r="A17" s="1" t="s">
        <v>17</v>
      </c>
      <c r="B17" s="12">
        <v>6.51</v>
      </c>
      <c r="C17" s="68"/>
    </row>
    <row r="18" spans="1:3" ht="12.75">
      <c r="A18" t="s">
        <v>2</v>
      </c>
      <c r="B18" s="2">
        <f>SUM(B7:B17)</f>
        <v>247.80999999999997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9.19</v>
      </c>
      <c r="C21" s="68"/>
    </row>
    <row r="22" spans="1:3" ht="12.75">
      <c r="A22" s="1" t="s">
        <v>19</v>
      </c>
      <c r="B22" s="7">
        <v>27.46</v>
      </c>
      <c r="C22" s="68"/>
    </row>
    <row r="23" spans="1:3" ht="12.75">
      <c r="A23" s="1" t="s">
        <v>20</v>
      </c>
      <c r="B23" s="7">
        <v>16.09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142.74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390.54999999999995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103.55000000000007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0.13541530054644807</v>
      </c>
      <c r="C32" s="68"/>
    </row>
    <row r="33" spans="1:3" ht="12.75">
      <c r="A33" t="s">
        <v>23</v>
      </c>
      <c r="B33" s="13">
        <f>B25/B2</f>
        <v>0.078</v>
      </c>
      <c r="C33" s="68"/>
    </row>
    <row r="34" spans="1:3" ht="12.75">
      <c r="A34" t="s">
        <v>27</v>
      </c>
      <c r="B34" s="13">
        <f>B27/B2</f>
        <v>0.21341530054644806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1720</v>
      </c>
      <c r="C2" s="68"/>
    </row>
    <row r="3" spans="1:3" ht="12.75">
      <c r="A3" t="s">
        <v>126</v>
      </c>
      <c r="B3" s="10">
        <v>0.177</v>
      </c>
      <c r="C3" s="68"/>
    </row>
    <row r="4" spans="1:3" ht="12.75">
      <c r="A4" t="s">
        <v>28</v>
      </c>
      <c r="B4" s="2">
        <f>B2*B3</f>
        <v>304.44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37.2</v>
      </c>
      <c r="C7" s="69"/>
    </row>
    <row r="8" spans="1:3" ht="12.75">
      <c r="A8" s="1" t="s">
        <v>9</v>
      </c>
      <c r="B8" s="11">
        <v>27.7</v>
      </c>
      <c r="C8" s="68"/>
    </row>
    <row r="9" spans="1:3" ht="12.75">
      <c r="A9" s="1" t="s">
        <v>24</v>
      </c>
      <c r="B9" s="11">
        <v>0</v>
      </c>
      <c r="C9" s="68" t="s">
        <v>128</v>
      </c>
    </row>
    <row r="10" spans="1:3" ht="12.75">
      <c r="A10" s="1" t="s">
        <v>10</v>
      </c>
      <c r="B10" s="11">
        <v>5</v>
      </c>
      <c r="C10" s="68" t="s">
        <v>121</v>
      </c>
    </row>
    <row r="11" spans="1:3" ht="12.75">
      <c r="A11" s="1" t="s">
        <v>12</v>
      </c>
      <c r="B11" s="11">
        <v>35.25</v>
      </c>
      <c r="C11" s="68"/>
    </row>
    <row r="12" spans="1:3" ht="12.75">
      <c r="A12" s="1" t="s">
        <v>11</v>
      </c>
      <c r="B12" s="11">
        <v>12</v>
      </c>
      <c r="C12" s="68"/>
    </row>
    <row r="13" spans="1:3" ht="12.75">
      <c r="A13" s="1" t="s">
        <v>13</v>
      </c>
      <c r="B13" s="11">
        <v>16.84</v>
      </c>
      <c r="C13" s="68"/>
    </row>
    <row r="14" spans="1:3" ht="12.75">
      <c r="A14" s="1" t="s">
        <v>14</v>
      </c>
      <c r="B14" s="11">
        <v>20.24</v>
      </c>
      <c r="C14" s="68"/>
    </row>
    <row r="15" spans="1:3" ht="12.75">
      <c r="A15" s="1" t="s">
        <v>15</v>
      </c>
      <c r="B15" s="11">
        <v>5.16</v>
      </c>
      <c r="C15" s="68"/>
    </row>
    <row r="16" spans="1:3" ht="12.75">
      <c r="A16" s="1" t="s">
        <v>16</v>
      </c>
      <c r="B16" s="11">
        <v>16</v>
      </c>
      <c r="C16" s="68"/>
    </row>
    <row r="17" spans="1:3" ht="12.75">
      <c r="A17" s="1" t="s">
        <v>17</v>
      </c>
      <c r="B17" s="12">
        <v>4.74</v>
      </c>
      <c r="C17" s="68"/>
    </row>
    <row r="18" spans="1:3" ht="12.75">
      <c r="A18" t="s">
        <v>2</v>
      </c>
      <c r="B18" s="2">
        <f>SUM(B7:B17)</f>
        <v>180.13000000000002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9.41</v>
      </c>
      <c r="C21" s="68"/>
    </row>
    <row r="22" spans="1:3" ht="12.75">
      <c r="A22" s="1" t="s">
        <v>19</v>
      </c>
      <c r="B22" s="7">
        <v>26.5</v>
      </c>
      <c r="C22" s="68"/>
    </row>
    <row r="23" spans="1:3" ht="12.75">
      <c r="A23" s="1" t="s">
        <v>20</v>
      </c>
      <c r="B23" s="7">
        <v>16.16</v>
      </c>
      <c r="C23" s="68"/>
    </row>
    <row r="24" spans="1:3" ht="12.75">
      <c r="A24" s="1" t="s">
        <v>21</v>
      </c>
      <c r="B24" s="8">
        <v>90</v>
      </c>
      <c r="C24" s="68"/>
    </row>
    <row r="25" spans="1:3" ht="12.75">
      <c r="A25" t="s">
        <v>4</v>
      </c>
      <c r="B25" s="2">
        <f>SUM(B21:B24)</f>
        <v>142.07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322.20000000000005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-17.760000000000048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0.10472674418604652</v>
      </c>
      <c r="C32" s="68"/>
    </row>
    <row r="33" spans="1:3" ht="12.75">
      <c r="A33" t="s">
        <v>23</v>
      </c>
      <c r="B33" s="13">
        <f>B25/B2</f>
        <v>0.08259883720930232</v>
      </c>
      <c r="C33" s="68"/>
    </row>
    <row r="34" spans="1:3" ht="12.75">
      <c r="A34" t="s">
        <v>27</v>
      </c>
      <c r="B34" s="13">
        <f>B27/B2</f>
        <v>0.18732558139534886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2012-12-21T12:58:24Z</cp:lastPrinted>
  <dcterms:created xsi:type="dcterms:W3CDTF">2005-01-10T15:34:54Z</dcterms:created>
  <dcterms:modified xsi:type="dcterms:W3CDTF">2019-12-17T21:23:29Z</dcterms:modified>
  <cp:category/>
  <cp:version/>
  <cp:contentType/>
  <cp:contentStatus/>
</cp:coreProperties>
</file>