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<sst xmlns="http://schemas.openxmlformats.org/spreadsheetml/2006/main" count="651" uniqueCount="160">
  <si>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</si>
  <si>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</si>
  <si>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</si>
  <si>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</si>
  <si>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</si>
  <si>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</si>
  <si>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</si>
  <si>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</si>
  <si>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</si>
  <si>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</si>
  <si>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</si>
  <si>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</si>
  <si>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</si>
  <si>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</si>
  <si>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</si>
  <si>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</si>
  <si>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</si>
  <si>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</si>
  <si>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</si>
  <si>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</si>
  <si>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</si>
  <si>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</si>
  <si>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</si>
  <si>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</si>
  <si>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</si>
  <si>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</si>
  <si>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</si>
  <si>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</si>
  <si>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</si>
  <si>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</si>
  <si>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</si>
  <si>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</si>
  <si>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</si>
  <si>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</si>
  <si>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</si>
  <si>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</si>
  <si>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</si>
  <si>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</si>
  <si>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</si>
  <si>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</si>
  <si>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</si>
  <si>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</si>
  <si>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</si>
  <si>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</si>
  <si>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</si>
  <si>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</si>
  <si>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</si>
  <si>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</si>
  <si>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</si>
  <si>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</si>
  <si>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</si>
  <si>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</si>
  <si>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</si>
  <si>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</si>
  <si>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</si>
  <si>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</si>
  <si>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</si>
  <si>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</si>
  <si>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</si>
  <si>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</si>
  <si>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</si>
  <si>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</si>
  <si>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</si>
  <si>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</si>
  <si>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</si>
  <si>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</si>
  <si>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</si>
  <si>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</si>
  <si>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</si>
  <si>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</si>
  <si>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</si>
  <si>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</si>
  <si>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</si>
  <si>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</si>
  <si>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</si>
  <si>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</si>
  <si>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</si>
  <si>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</si>
  <si>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</si>
  <si>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</si>
  <si>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</si>
  <si>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</si>
  <si>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</si>
  <si>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</si>
  <si>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</si>
  <si>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</si>
  <si>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</si>
  <si>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</si>
  <si>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</si>
  <si>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</si>
  <si>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</si>
  <si>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</si>
  <si>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</si>
  <si>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</si>
  <si>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</si>
  <si>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</si>
  <si>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</si>
  <si>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</si>
  <si>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</si>
  <si>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</si>
  <si>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</si>
  <si>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</si>
  <si>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</si>
  <si>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</si>
  <si>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</si>
  <si>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</si>
  <si>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</si>
  <si>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</si>
  <si>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</si>
  <si>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</si>
  <si>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</si>
  <si>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</si>
  <si>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</si>
  <si>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</si>
  <si>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</si>
  <si>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</si>
  <si>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</si>
  <si>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</si>
  <si>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</si>
  <si>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</si>
  <si>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</si>
  <si>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</si>
  <si>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</si>
  <si>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</si>
  <si>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</si>
  <si>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</si>
  <si>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</si>
  <si>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</si>
  <si>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</si>
  <si>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</si>
  <si>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</si>
  <si>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</si>
  <si>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</si>
  <si>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</si>
  <si>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</si>
  <si>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</si>
  <si>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</si>
  <si>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</si>
  <si>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</si>
  <si>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</si>
  <si>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</si>
  <si>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Includes seed treatment for wireworn &amp; flea beetle</t>
  </si>
  <si>
    <t>Soil test, custom aerial application</t>
  </si>
  <si>
    <t>Soil test, two custom aerial applications</t>
  </si>
  <si>
    <t>Crop insurance is not available in this region</t>
  </si>
  <si>
    <t>Market</t>
  </si>
  <si>
    <t xml:space="preserve">  Market Price</t>
  </si>
  <si>
    <t>Wheat midge &amp; cereal grain aphid insect. would be $6 each</t>
  </si>
  <si>
    <t>Fungicide for rust would cost $4 plus application</t>
  </si>
  <si>
    <t>Fungicide for pasmo has shown good yield response</t>
  </si>
  <si>
    <t>seed treatment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</si>
  <si>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</si>
  <si>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</si>
  <si>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</si>
  <si>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</si>
  <si>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</si>
  <si>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</si>
  <si>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North Dakota 2016 Projected Crop Budgets - North East</t>
  </si>
  <si>
    <t>Gov't Pmts (ARC/PLC)</t>
  </si>
  <si>
    <t>Malt price, feed quality price est. is $2.90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</si>
</sst>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1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96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70" t="s">
        <v>97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98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99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100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101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154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155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102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70" t="s">
        <v>103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104</v>
      </c>
      <c r="B14" s="39"/>
      <c r="C14" s="39"/>
      <c r="D14" s="39"/>
      <c r="E14" s="39"/>
      <c r="F14" s="39"/>
      <c r="G14" s="39"/>
      <c r="H14" s="39"/>
    </row>
    <row r="15" spans="1:8" ht="12.75">
      <c r="A15" s="47" t="s">
        <v>153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105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106</v>
      </c>
      <c r="B17" s="39"/>
      <c r="C17" s="39"/>
      <c r="D17" s="39"/>
      <c r="E17" s="39"/>
      <c r="F17" s="39"/>
      <c r="G17" s="39"/>
      <c r="H17" s="39"/>
    </row>
    <row r="18" spans="1:8" ht="12.75">
      <c r="A18" s="47" t="s">
        <v>130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107</v>
      </c>
      <c r="B19" s="39"/>
      <c r="C19" s="39"/>
      <c r="E19" s="39"/>
      <c r="F19" s="39"/>
      <c r="G19" s="39"/>
      <c r="H19" s="39"/>
    </row>
    <row r="20" spans="1:8" ht="12.75">
      <c r="A20" s="17" t="s">
        <v>108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109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110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70" t="s">
        <v>111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112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113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114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115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116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6" t="s">
        <v>124</v>
      </c>
      <c r="B32" s="37" t="s">
        <v>125</v>
      </c>
      <c r="C32" s="37"/>
      <c r="D32" s="41"/>
      <c r="E32" s="37" t="s">
        <v>126</v>
      </c>
      <c r="F32" s="37"/>
      <c r="G32" s="37"/>
      <c r="H32" s="37"/>
    </row>
    <row r="33" spans="1:11" ht="12.75">
      <c r="A33" s="37" t="s">
        <v>127</v>
      </c>
      <c r="B33" s="78" t="s">
        <v>128</v>
      </c>
      <c r="C33" s="79"/>
      <c r="D33" s="79"/>
      <c r="E33" s="79"/>
      <c r="F33" s="79"/>
      <c r="G33" s="79"/>
      <c r="H33" s="37" t="s">
        <v>129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1050</v>
      </c>
      <c r="C2" s="71"/>
    </row>
    <row r="3" spans="1:3" ht="12.75">
      <c r="A3" t="s">
        <v>146</v>
      </c>
      <c r="B3" s="10">
        <v>0.216</v>
      </c>
      <c r="C3" s="71"/>
    </row>
    <row r="4" spans="1:3" ht="12.75">
      <c r="A4" t="s">
        <v>28</v>
      </c>
      <c r="B4">
        <f>B2*B3</f>
        <v>226.8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47.5</v>
      </c>
      <c r="C7" s="74" t="s">
        <v>141</v>
      </c>
    </row>
    <row r="8" spans="1:3" ht="12.75">
      <c r="A8" s="1" t="s">
        <v>9</v>
      </c>
      <c r="B8" s="11">
        <v>29.2</v>
      </c>
      <c r="C8" s="71"/>
    </row>
    <row r="9" spans="1:3" ht="12.75">
      <c r="A9" s="1" t="s">
        <v>24</v>
      </c>
      <c r="B9" s="11">
        <v>0</v>
      </c>
      <c r="C9" s="71" t="s">
        <v>148</v>
      </c>
    </row>
    <row r="10" spans="1:3" ht="12.75">
      <c r="A10" s="1" t="s">
        <v>10</v>
      </c>
      <c r="B10" s="11">
        <v>10</v>
      </c>
      <c r="C10" s="71" t="s">
        <v>137</v>
      </c>
    </row>
    <row r="11" spans="1:3" ht="12.75">
      <c r="A11" s="1" t="s">
        <v>12</v>
      </c>
      <c r="B11" s="11">
        <v>21.77</v>
      </c>
      <c r="C11" s="71"/>
    </row>
    <row r="12" spans="1:3" ht="12.75">
      <c r="A12" s="1" t="s">
        <v>11</v>
      </c>
      <c r="B12" s="11">
        <v>23</v>
      </c>
      <c r="C12" s="71"/>
    </row>
    <row r="13" spans="1:3" ht="12.75">
      <c r="A13" s="1" t="s">
        <v>13</v>
      </c>
      <c r="B13" s="11">
        <v>11.36</v>
      </c>
      <c r="C13" s="71"/>
    </row>
    <row r="14" spans="1:3" ht="12.75">
      <c r="A14" s="1" t="s">
        <v>14</v>
      </c>
      <c r="B14" s="11">
        <v>19.17</v>
      </c>
      <c r="C14" s="71"/>
    </row>
    <row r="15" spans="1:3" ht="12.75">
      <c r="A15" s="1" t="s">
        <v>15</v>
      </c>
      <c r="B15" s="11">
        <v>3.15</v>
      </c>
      <c r="C15" s="71"/>
    </row>
    <row r="16" spans="1:3" ht="12.75">
      <c r="A16" s="1" t="s">
        <v>16</v>
      </c>
      <c r="B16" s="11">
        <v>17.5</v>
      </c>
      <c r="C16" s="71" t="s">
        <v>143</v>
      </c>
    </row>
    <row r="17" spans="1:3" ht="12.75">
      <c r="A17" s="1" t="s">
        <v>17</v>
      </c>
      <c r="B17" s="12">
        <v>3.88</v>
      </c>
      <c r="C17" s="71"/>
    </row>
    <row r="18" spans="1:3" ht="12.75">
      <c r="A18" t="s">
        <v>2</v>
      </c>
      <c r="B18" s="2">
        <f>SUM(B7:B17)</f>
        <v>186.53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7.83</v>
      </c>
      <c r="C21" s="71"/>
    </row>
    <row r="22" spans="1:3" ht="12.75">
      <c r="A22" s="1" t="s">
        <v>19</v>
      </c>
      <c r="B22" s="7">
        <v>23.44</v>
      </c>
      <c r="C22" s="71"/>
    </row>
    <row r="23" spans="1:3" ht="12.75">
      <c r="A23" s="1" t="s">
        <v>20</v>
      </c>
      <c r="B23" s="7">
        <v>14.35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102.12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288.65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-61.849999999999966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0.17764761904761905</v>
      </c>
      <c r="C32" s="71"/>
    </row>
    <row r="33" spans="1:3" ht="12.75">
      <c r="A33" t="s">
        <v>23</v>
      </c>
      <c r="B33" s="13">
        <f>B25/B2</f>
        <v>0.09725714285714286</v>
      </c>
      <c r="C33" s="71"/>
    </row>
    <row r="34" spans="1:3" ht="12.75">
      <c r="A34" t="s">
        <v>27</v>
      </c>
      <c r="B34" s="13">
        <f>B27/B2</f>
        <v>0.2749047619047619</v>
      </c>
      <c r="C34" s="71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1860</v>
      </c>
      <c r="C2" s="71"/>
    </row>
    <row r="3" spans="1:3" ht="12.75">
      <c r="A3" t="s">
        <v>146</v>
      </c>
      <c r="B3" s="12">
        <v>0.145</v>
      </c>
      <c r="C3" s="71"/>
    </row>
    <row r="4" spans="1:3" ht="12.75">
      <c r="A4" t="s">
        <v>28</v>
      </c>
      <c r="B4" s="2">
        <f>B2*B3</f>
        <v>269.7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51.25</v>
      </c>
      <c r="C7" s="71"/>
    </row>
    <row r="8" spans="1:3" ht="12.75">
      <c r="A8" s="1" t="s">
        <v>9</v>
      </c>
      <c r="B8" s="11">
        <v>21.3</v>
      </c>
      <c r="C8" s="71"/>
    </row>
    <row r="9" spans="1:3" ht="12.75">
      <c r="A9" s="1" t="s">
        <v>24</v>
      </c>
      <c r="B9" s="11">
        <v>0</v>
      </c>
      <c r="C9" s="71" t="s">
        <v>138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80.53</v>
      </c>
      <c r="C11" s="71"/>
    </row>
    <row r="12" spans="1:3" ht="12.75">
      <c r="A12" s="1" t="s">
        <v>11</v>
      </c>
      <c r="B12" s="11">
        <v>16.9</v>
      </c>
      <c r="C12" s="71"/>
    </row>
    <row r="13" spans="1:3" ht="12.75">
      <c r="A13" s="1" t="s">
        <v>13</v>
      </c>
      <c r="B13" s="11">
        <v>9.96</v>
      </c>
      <c r="C13" s="71"/>
    </row>
    <row r="14" spans="1:3" ht="12.75">
      <c r="A14" s="1" t="s">
        <v>14</v>
      </c>
      <c r="B14" s="11">
        <v>17.78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4.23</v>
      </c>
      <c r="C17" s="71"/>
    </row>
    <row r="18" spans="1:3" ht="12.75">
      <c r="A18" t="s">
        <v>2</v>
      </c>
      <c r="B18" s="2">
        <f>SUM(B7:B17)</f>
        <v>203.45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7.24</v>
      </c>
      <c r="C21" s="71"/>
    </row>
    <row r="22" spans="1:3" ht="12.75">
      <c r="A22" s="1" t="s">
        <v>19</v>
      </c>
      <c r="B22" s="7">
        <v>21.12</v>
      </c>
      <c r="C22" s="71"/>
    </row>
    <row r="23" spans="1:3" ht="12.75">
      <c r="A23" s="1" t="s">
        <v>20</v>
      </c>
      <c r="B23" s="7">
        <v>12.33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97.19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300.64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-30.939999999999998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0.10938172043010752</v>
      </c>
      <c r="C32" s="71"/>
    </row>
    <row r="33" spans="1:3" ht="12.75">
      <c r="A33" t="s">
        <v>23</v>
      </c>
      <c r="B33" s="13">
        <f>B25/B2</f>
        <v>0.05225268817204301</v>
      </c>
      <c r="C33" s="71"/>
    </row>
    <row r="34" spans="1:3" ht="12.75">
      <c r="A34" t="s">
        <v>27</v>
      </c>
      <c r="B34" s="13">
        <f>B27/B2</f>
        <v>0.16163440860215053</v>
      </c>
      <c r="C34" s="71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24</v>
      </c>
      <c r="C2" s="71"/>
    </row>
    <row r="3" spans="1:3" ht="12.75">
      <c r="A3" t="s">
        <v>146</v>
      </c>
      <c r="B3" s="10">
        <v>8.05</v>
      </c>
      <c r="C3" s="71"/>
    </row>
    <row r="4" spans="1:3" ht="12.75">
      <c r="A4" t="s">
        <v>28</v>
      </c>
      <c r="B4">
        <f>B2*B3</f>
        <v>193.20000000000002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14.5</v>
      </c>
      <c r="C7" s="71"/>
    </row>
    <row r="8" spans="1:3" ht="12.75">
      <c r="A8" s="1" t="s">
        <v>9</v>
      </c>
      <c r="B8" s="11">
        <v>20.4</v>
      </c>
      <c r="C8" s="71"/>
    </row>
    <row r="9" spans="1:3" ht="12.75">
      <c r="A9" s="1" t="s">
        <v>24</v>
      </c>
      <c r="B9" s="11">
        <v>0</v>
      </c>
      <c r="C9" s="71" t="s">
        <v>149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33.49</v>
      </c>
      <c r="C11" s="71"/>
    </row>
    <row r="12" spans="1:3" ht="12.75">
      <c r="A12" s="1" t="s">
        <v>11</v>
      </c>
      <c r="B12" s="11">
        <v>7</v>
      </c>
      <c r="C12" s="71"/>
    </row>
    <row r="13" spans="1:3" ht="12.75">
      <c r="A13" s="1" t="s">
        <v>13</v>
      </c>
      <c r="B13" s="11">
        <v>10.82</v>
      </c>
      <c r="C13" s="71"/>
    </row>
    <row r="14" spans="1:3" ht="12.75">
      <c r="A14" s="1" t="s">
        <v>14</v>
      </c>
      <c r="B14" s="11">
        <v>19.2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2.27</v>
      </c>
      <c r="C17" s="71"/>
    </row>
    <row r="18" spans="1:3" ht="12.75">
      <c r="A18" t="s">
        <v>2</v>
      </c>
      <c r="B18" s="2">
        <f>SUM(B7:B17)</f>
        <v>109.18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7.53</v>
      </c>
      <c r="C21" s="71"/>
    </row>
    <row r="22" spans="1:3" ht="12.75">
      <c r="A22" s="1" t="s">
        <v>19</v>
      </c>
      <c r="B22" s="7">
        <v>21.87</v>
      </c>
      <c r="C22" s="71"/>
    </row>
    <row r="23" spans="1:3" ht="12.75">
      <c r="A23" s="1" t="s">
        <v>20</v>
      </c>
      <c r="B23" s="7">
        <v>13.62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99.52000000000001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208.70000000000002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-15.5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4.549166666666667</v>
      </c>
      <c r="C32" s="71"/>
    </row>
    <row r="33" spans="1:3" ht="12.75">
      <c r="A33" t="s">
        <v>23</v>
      </c>
      <c r="B33" s="2">
        <f>B25/B2</f>
        <v>4.146666666666667</v>
      </c>
      <c r="C33" s="71"/>
    </row>
    <row r="34" spans="1:3" ht="12.75">
      <c r="A34" t="s">
        <v>27</v>
      </c>
      <c r="B34" s="2">
        <f>B27/B2</f>
        <v>8.695833333333335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37</v>
      </c>
      <c r="C2" s="71"/>
    </row>
    <row r="3" spans="1:3" ht="12.75">
      <c r="A3" t="s">
        <v>146</v>
      </c>
      <c r="B3" s="12">
        <v>6.42</v>
      </c>
      <c r="C3" s="74"/>
    </row>
    <row r="4" spans="1:3" ht="12.75">
      <c r="A4" t="s">
        <v>28</v>
      </c>
      <c r="B4" s="2">
        <f>B2*B3</f>
        <v>237.54</v>
      </c>
      <c r="C4" s="74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42</v>
      </c>
      <c r="C7" s="71"/>
    </row>
    <row r="8" spans="1:3" ht="12.75">
      <c r="A8" s="1" t="s">
        <v>9</v>
      </c>
      <c r="B8" s="11">
        <v>29.7</v>
      </c>
      <c r="C8" s="71"/>
    </row>
    <row r="9" spans="1:3" ht="12.75">
      <c r="A9" s="1" t="s">
        <v>24</v>
      </c>
      <c r="B9" s="11">
        <v>1.5</v>
      </c>
      <c r="C9" s="71" t="s">
        <v>150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13.33</v>
      </c>
      <c r="C11" s="71"/>
    </row>
    <row r="12" spans="1:3" ht="12.75">
      <c r="A12" s="1" t="s">
        <v>11</v>
      </c>
      <c r="B12" s="11">
        <v>11.6</v>
      </c>
      <c r="C12" s="71"/>
    </row>
    <row r="13" spans="1:3" ht="12.75">
      <c r="A13" s="1" t="s">
        <v>13</v>
      </c>
      <c r="B13" s="11">
        <v>11.57</v>
      </c>
      <c r="C13" s="71"/>
    </row>
    <row r="14" spans="1:3" ht="12.75">
      <c r="A14" s="1" t="s">
        <v>14</v>
      </c>
      <c r="B14" s="11">
        <v>20.7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151</v>
      </c>
    </row>
    <row r="17" spans="1:3" ht="12.75">
      <c r="A17" s="1" t="s">
        <v>17</v>
      </c>
      <c r="B17" s="12">
        <v>2.97</v>
      </c>
      <c r="C17" s="71"/>
    </row>
    <row r="18" spans="1:3" ht="12.75">
      <c r="A18" t="s">
        <v>2</v>
      </c>
      <c r="B18" s="2">
        <f>SUM(B7:B17)</f>
        <v>142.61999999999998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7.71</v>
      </c>
      <c r="C21" s="71"/>
    </row>
    <row r="22" spans="1:3" ht="12.75">
      <c r="A22" s="1" t="s">
        <v>19</v>
      </c>
      <c r="B22" s="7">
        <v>24.3</v>
      </c>
      <c r="C22" s="71"/>
    </row>
    <row r="23" spans="1:3" ht="12.75">
      <c r="A23" s="1" t="s">
        <v>20</v>
      </c>
      <c r="B23" s="7">
        <v>13.81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102.32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244.93999999999997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-7.399999999999977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3.854594594594594</v>
      </c>
      <c r="C32" s="71"/>
    </row>
    <row r="33" spans="1:3" ht="12.75">
      <c r="A33" t="s">
        <v>23</v>
      </c>
      <c r="B33" s="2">
        <f>B25/B2</f>
        <v>2.765405405405405</v>
      </c>
      <c r="C33" s="71"/>
    </row>
    <row r="34" spans="1:3" ht="12.75">
      <c r="A34" t="s">
        <v>27</v>
      </c>
      <c r="B34" s="2">
        <f>B27/B2</f>
        <v>6.619999999999999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74</v>
      </c>
      <c r="C2" s="71"/>
    </row>
    <row r="3" spans="1:3" ht="12.75">
      <c r="A3" t="s">
        <v>146</v>
      </c>
      <c r="B3" s="12">
        <v>2.3</v>
      </c>
      <c r="C3" s="71"/>
    </row>
    <row r="4" spans="1:3" ht="12.75">
      <c r="A4" t="s">
        <v>28</v>
      </c>
      <c r="B4" s="2">
        <f>B2*B3</f>
        <v>170.2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12</v>
      </c>
      <c r="C7" s="71"/>
    </row>
    <row r="8" spans="1:3" ht="12.75">
      <c r="A8" s="1" t="s">
        <v>9</v>
      </c>
      <c r="B8" s="11">
        <v>5.25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52.87</v>
      </c>
      <c r="C11" s="71"/>
    </row>
    <row r="12" spans="1:3" ht="12.75">
      <c r="A12" s="1" t="s">
        <v>11</v>
      </c>
      <c r="B12" s="11">
        <v>9.8</v>
      </c>
      <c r="C12" s="71"/>
    </row>
    <row r="13" spans="1:3" ht="12.75">
      <c r="A13" s="1" t="s">
        <v>13</v>
      </c>
      <c r="B13" s="11">
        <v>13.16</v>
      </c>
      <c r="C13" s="71"/>
    </row>
    <row r="14" spans="1:3" ht="12.75">
      <c r="A14" s="1" t="s">
        <v>14</v>
      </c>
      <c r="B14" s="11">
        <v>20.47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2.44</v>
      </c>
      <c r="C17" s="71"/>
    </row>
    <row r="18" spans="1:3" ht="12.75">
      <c r="A18" t="s">
        <v>2</v>
      </c>
      <c r="B18" s="2">
        <f>SUM(B7:B17)</f>
        <v>117.49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8.3</v>
      </c>
      <c r="C21" s="71"/>
    </row>
    <row r="22" spans="1:3" ht="12.75">
      <c r="A22" s="1" t="s">
        <v>19</v>
      </c>
      <c r="B22" s="7">
        <v>24.53</v>
      </c>
      <c r="C22" s="71"/>
    </row>
    <row r="23" spans="1:3" ht="12.75">
      <c r="A23" s="1" t="s">
        <v>20</v>
      </c>
      <c r="B23" s="7">
        <v>14.53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103.86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221.35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-51.150000000000006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1.5877027027027026</v>
      </c>
      <c r="C32" s="71"/>
    </row>
    <row r="33" spans="1:3" ht="12.75">
      <c r="A33" t="s">
        <v>23</v>
      </c>
      <c r="B33" s="2">
        <f>B25/B2</f>
        <v>1.4035135135135135</v>
      </c>
      <c r="C33" s="71"/>
    </row>
    <row r="34" spans="1:3" ht="12.75">
      <c r="A34" t="s">
        <v>27</v>
      </c>
      <c r="B34" s="2">
        <f>B27/B2</f>
        <v>2.991216216216216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900</v>
      </c>
      <c r="C2" s="71"/>
    </row>
    <row r="3" spans="1:3" ht="12.75">
      <c r="A3" t="s">
        <v>146</v>
      </c>
      <c r="B3" s="75">
        <v>0.31</v>
      </c>
      <c r="C3" s="71"/>
    </row>
    <row r="4" spans="1:3" ht="12.75">
      <c r="A4" t="s">
        <v>28</v>
      </c>
      <c r="B4" s="2">
        <f>B2*B3</f>
        <v>279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24</v>
      </c>
      <c r="C7" s="71"/>
    </row>
    <row r="8" spans="1:3" ht="12.75">
      <c r="A8" s="1" t="s">
        <v>9</v>
      </c>
      <c r="B8" s="11">
        <v>13.7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139</v>
      </c>
    </row>
    <row r="11" spans="1:3" ht="12.75">
      <c r="A11" s="1" t="s">
        <v>12</v>
      </c>
      <c r="B11" s="11">
        <v>28.16</v>
      </c>
      <c r="C11" s="71"/>
    </row>
    <row r="12" spans="1:3" ht="12.75">
      <c r="A12" s="1" t="s">
        <v>11</v>
      </c>
      <c r="B12" s="11">
        <v>24</v>
      </c>
      <c r="C12" s="71"/>
    </row>
    <row r="13" spans="1:3" ht="12.75">
      <c r="A13" s="1" t="s">
        <v>13</v>
      </c>
      <c r="B13" s="11">
        <v>10.14</v>
      </c>
      <c r="C13" s="71"/>
    </row>
    <row r="14" spans="1:3" ht="12.75">
      <c r="A14" s="1" t="s">
        <v>14</v>
      </c>
      <c r="B14" s="11">
        <v>18.53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2.68</v>
      </c>
      <c r="C17" s="71"/>
    </row>
    <row r="18" spans="1:3" ht="12.75">
      <c r="A18" t="s">
        <v>2</v>
      </c>
      <c r="B18" s="2">
        <f>SUM(B7:B17)</f>
        <v>128.71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7.21</v>
      </c>
      <c r="C21" s="71"/>
    </row>
    <row r="22" spans="1:3" ht="12.75">
      <c r="A22" s="1" t="s">
        <v>19</v>
      </c>
      <c r="B22" s="7">
        <v>21.32</v>
      </c>
      <c r="C22" s="71"/>
    </row>
    <row r="23" spans="1:3" ht="12.75">
      <c r="A23" s="1" t="s">
        <v>20</v>
      </c>
      <c r="B23" s="7">
        <v>12.83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97.86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226.57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52.43000000000001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0.14301111111111112</v>
      </c>
      <c r="C32" s="71"/>
    </row>
    <row r="33" spans="1:3" ht="12.75">
      <c r="A33" t="s">
        <v>23</v>
      </c>
      <c r="B33" s="13">
        <f>B25/B2</f>
        <v>0.10873333333333333</v>
      </c>
      <c r="C33" s="71"/>
    </row>
    <row r="34" spans="1:3" ht="12.75">
      <c r="A34" t="s">
        <v>27</v>
      </c>
      <c r="B34" s="13">
        <f>B27/B2</f>
        <v>0.25174444444444444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146</v>
      </c>
      <c r="B3" s="10">
        <v>0.216</v>
      </c>
      <c r="C3" s="71"/>
    </row>
    <row r="4" spans="1:3" ht="12.75">
      <c r="A4" t="s">
        <v>28</v>
      </c>
      <c r="B4" s="2">
        <f>B2*B3</f>
        <v>205.2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30</v>
      </c>
      <c r="C7" s="71"/>
    </row>
    <row r="8" spans="1:3" ht="12.75">
      <c r="A8" s="1" t="s">
        <v>9</v>
      </c>
      <c r="B8" s="11">
        <v>11.5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17.95</v>
      </c>
      <c r="C11" s="71"/>
    </row>
    <row r="12" spans="1:3" ht="12.75">
      <c r="A12" s="1" t="s">
        <v>11</v>
      </c>
      <c r="B12" s="11">
        <v>0</v>
      </c>
      <c r="C12" s="71" t="s">
        <v>144</v>
      </c>
    </row>
    <row r="13" spans="1:3" ht="12.75">
      <c r="A13" s="1" t="s">
        <v>13</v>
      </c>
      <c r="B13" s="11">
        <v>11.85</v>
      </c>
      <c r="C13" s="71"/>
    </row>
    <row r="14" spans="1:3" ht="12.75">
      <c r="A14" s="1" t="s">
        <v>14</v>
      </c>
      <c r="B14" s="11">
        <v>20.26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1.98</v>
      </c>
      <c r="C17" s="71"/>
    </row>
    <row r="18" spans="1:3" ht="12.75">
      <c r="A18" t="s">
        <v>2</v>
      </c>
      <c r="B18" s="2">
        <f>SUM(B7:B17)</f>
        <v>95.04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7.65</v>
      </c>
      <c r="C21" s="71"/>
    </row>
    <row r="22" spans="1:3" ht="12.75">
      <c r="A22" s="1" t="s">
        <v>19</v>
      </c>
      <c r="B22" s="7">
        <v>23.03</v>
      </c>
      <c r="C22" s="71"/>
    </row>
    <row r="23" spans="1:3" ht="12.75">
      <c r="A23" s="1" t="s">
        <v>20</v>
      </c>
      <c r="B23" s="7">
        <v>14.12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101.3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196.34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8.859999999999985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0.1000421052631579</v>
      </c>
      <c r="C32" s="71"/>
    </row>
    <row r="33" spans="1:3" ht="12.75">
      <c r="A33" t="s">
        <v>23</v>
      </c>
      <c r="B33" s="13">
        <f>B25/B2</f>
        <v>0.10663157894736842</v>
      </c>
      <c r="C33" s="71"/>
    </row>
    <row r="34" spans="1:3" ht="12.75">
      <c r="A34" t="s">
        <v>27</v>
      </c>
      <c r="B34" s="13">
        <f>B27/B2</f>
        <v>0.20667368421052631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3" t="s">
        <v>30</v>
      </c>
    </row>
    <row r="2" spans="1:3" ht="12.75">
      <c r="A2" t="s">
        <v>29</v>
      </c>
      <c r="B2" s="9">
        <v>1600</v>
      </c>
      <c r="C2" s="71"/>
    </row>
    <row r="3" spans="1:3" ht="12.75">
      <c r="A3" t="s">
        <v>146</v>
      </c>
      <c r="B3" s="10">
        <v>0.065</v>
      </c>
      <c r="C3" s="71"/>
    </row>
    <row r="4" spans="1:3" ht="12.75">
      <c r="A4" t="s">
        <v>28</v>
      </c>
      <c r="B4" s="2">
        <f>B2*B3</f>
        <v>104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6.25</v>
      </c>
      <c r="C7" s="71"/>
    </row>
    <row r="8" spans="1:3" ht="12.75">
      <c r="A8" s="1" t="s">
        <v>9</v>
      </c>
      <c r="B8" s="11">
        <v>3.25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24.73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11.39</v>
      </c>
      <c r="C13" s="71"/>
    </row>
    <row r="14" spans="1:3" ht="12.75">
      <c r="A14" s="1" t="s">
        <v>14</v>
      </c>
      <c r="B14" s="11">
        <v>19.32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1.41</v>
      </c>
      <c r="C17" s="71"/>
    </row>
    <row r="18" spans="1:3" ht="12.75">
      <c r="A18" t="s">
        <v>2</v>
      </c>
      <c r="B18" s="2">
        <f>SUM(B7:B17)</f>
        <v>67.85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7.55</v>
      </c>
      <c r="C21" s="71"/>
    </row>
    <row r="22" spans="1:3" ht="12.75">
      <c r="A22" s="1" t="s">
        <v>19</v>
      </c>
      <c r="B22" s="7">
        <v>22.47</v>
      </c>
      <c r="C22" s="71"/>
    </row>
    <row r="23" spans="1:3" ht="12.75">
      <c r="A23" s="1" t="s">
        <v>20</v>
      </c>
      <c r="B23" s="7">
        <v>13.44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99.96000000000001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167.81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-63.81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13">
        <f>B18/B2</f>
        <v>0.04240625</v>
      </c>
      <c r="C32" s="71"/>
    </row>
    <row r="33" spans="1:3" ht="12.75">
      <c r="A33" t="s">
        <v>23</v>
      </c>
      <c r="B33" s="13">
        <f>B25/B2</f>
        <v>0.062475</v>
      </c>
      <c r="C33" s="71"/>
    </row>
    <row r="34" spans="1:3" ht="12.75">
      <c r="A34" t="s">
        <v>27</v>
      </c>
      <c r="B34" s="13">
        <f>B27/B2</f>
        <v>0.10488125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3" t="s">
        <v>30</v>
      </c>
    </row>
    <row r="2" spans="1:3" ht="12.75">
      <c r="A2" t="s">
        <v>29</v>
      </c>
      <c r="B2" s="9">
        <v>52</v>
      </c>
      <c r="C2" s="71"/>
    </row>
    <row r="3" spans="1:3" ht="12.75">
      <c r="A3" t="s">
        <v>146</v>
      </c>
      <c r="B3" s="10">
        <v>4.51</v>
      </c>
      <c r="C3" s="71"/>
    </row>
    <row r="4" spans="1:3" ht="12.75">
      <c r="A4" t="s">
        <v>28</v>
      </c>
      <c r="B4">
        <f>B2*B3</f>
        <v>234.51999999999998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10.2</v>
      </c>
      <c r="C7" s="71"/>
    </row>
    <row r="8" spans="1:3" ht="12.75">
      <c r="A8" s="1" t="s">
        <v>9</v>
      </c>
      <c r="B8" s="11">
        <v>23.9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73.5</v>
      </c>
      <c r="C11" s="71"/>
    </row>
    <row r="12" spans="1:3" ht="12.75">
      <c r="A12" s="1" t="s">
        <v>11</v>
      </c>
      <c r="B12" s="11">
        <v>12.3</v>
      </c>
      <c r="C12" s="71"/>
    </row>
    <row r="13" spans="1:3" ht="12.75">
      <c r="A13" s="1" t="s">
        <v>13</v>
      </c>
      <c r="B13" s="11">
        <v>9.15</v>
      </c>
      <c r="C13" s="71"/>
    </row>
    <row r="14" spans="1:3" ht="12.75">
      <c r="A14" s="1" t="s">
        <v>14</v>
      </c>
      <c r="B14" s="11">
        <v>17.05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3.46</v>
      </c>
      <c r="C17" s="71"/>
    </row>
    <row r="18" spans="1:3" ht="12.75">
      <c r="A18" t="s">
        <v>2</v>
      </c>
      <c r="B18" s="2">
        <f>SUM(B7:B17)</f>
        <v>166.06000000000003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6.94</v>
      </c>
      <c r="C21" s="71"/>
    </row>
    <row r="22" spans="1:3" ht="12.75">
      <c r="A22" s="1" t="s">
        <v>19</v>
      </c>
      <c r="B22" s="7">
        <v>19.63</v>
      </c>
      <c r="C22" s="71"/>
    </row>
    <row r="23" spans="1:3" ht="12.75">
      <c r="A23" s="1" t="s">
        <v>20</v>
      </c>
      <c r="B23" s="7">
        <v>10.76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93.83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259.89000000000004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-25.37000000000006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3.193461538461539</v>
      </c>
      <c r="C32" s="71"/>
    </row>
    <row r="33" spans="1:3" ht="12.75">
      <c r="A33" t="s">
        <v>23</v>
      </c>
      <c r="B33" s="2">
        <f>B25/B2</f>
        <v>1.804423076923077</v>
      </c>
      <c r="C33" s="71"/>
    </row>
    <row r="34" spans="1:3" ht="12.75">
      <c r="A34" t="s">
        <v>27</v>
      </c>
      <c r="B34" s="2">
        <f>B27/B2</f>
        <v>4.997884615384616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8"/>
      <c r="B1" s="49" t="s">
        <v>145</v>
      </c>
      <c r="C1" s="49" t="s">
        <v>65</v>
      </c>
      <c r="D1" s="49" t="s">
        <v>117</v>
      </c>
      <c r="E1" s="68" t="s">
        <v>73</v>
      </c>
      <c r="F1" s="49" t="s">
        <v>77</v>
      </c>
      <c r="G1" s="49" t="s">
        <v>78</v>
      </c>
      <c r="H1" s="50" t="s">
        <v>68</v>
      </c>
    </row>
    <row r="2" spans="1:8" ht="12.75">
      <c r="A2" s="51" t="s">
        <v>63</v>
      </c>
      <c r="B2" s="15" t="s">
        <v>64</v>
      </c>
      <c r="C2" s="15" t="s">
        <v>66</v>
      </c>
      <c r="D2" s="42" t="s">
        <v>118</v>
      </c>
      <c r="E2" s="69" t="s">
        <v>74</v>
      </c>
      <c r="F2" s="15" t="s">
        <v>74</v>
      </c>
      <c r="G2" s="15" t="s">
        <v>74</v>
      </c>
      <c r="H2" s="52" t="s">
        <v>67</v>
      </c>
    </row>
    <row r="3" spans="1:8" ht="12.75">
      <c r="A3" s="53" t="s">
        <v>50</v>
      </c>
      <c r="B3" s="43">
        <f>HRSW!B4</f>
        <v>266</v>
      </c>
      <c r="C3" s="43">
        <f>HRSW!B18</f>
        <v>173.63</v>
      </c>
      <c r="D3" s="16">
        <f>B3-C3</f>
        <v>92.37</v>
      </c>
      <c r="E3" s="18">
        <v>600</v>
      </c>
      <c r="F3" s="19">
        <f aca="true" t="shared" si="0" ref="F3:F18">B3*E3</f>
        <v>159600</v>
      </c>
      <c r="G3" s="19">
        <f aca="true" t="shared" si="1" ref="G3:G18">E3*C3</f>
        <v>104178</v>
      </c>
      <c r="H3" s="30">
        <f>F3-G3</f>
        <v>55422</v>
      </c>
    </row>
    <row r="4" spans="1:8" ht="12.75">
      <c r="A4" s="53" t="s">
        <v>51</v>
      </c>
      <c r="B4" s="43">
        <f>Durum!B4</f>
        <v>264.88</v>
      </c>
      <c r="C4" s="43">
        <f>Durum!B18</f>
        <v>173.22</v>
      </c>
      <c r="D4" s="16">
        <f aca="true" t="shared" si="2" ref="D4:D18">B4-C4</f>
        <v>91.66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3" t="s">
        <v>52</v>
      </c>
      <c r="B5" s="43">
        <f>Barley!B4</f>
        <v>293.3</v>
      </c>
      <c r="C5" s="43">
        <f>Barley!B18</f>
        <v>167.24999999999997</v>
      </c>
      <c r="D5" s="16">
        <f t="shared" si="2"/>
        <v>126.05000000000004</v>
      </c>
      <c r="E5" s="18">
        <v>400</v>
      </c>
      <c r="F5" s="19">
        <f t="shared" si="0"/>
        <v>117320</v>
      </c>
      <c r="G5" s="19">
        <f t="shared" si="1"/>
        <v>66899.99999999999</v>
      </c>
      <c r="H5" s="30">
        <f t="shared" si="3"/>
        <v>50420.000000000015</v>
      </c>
    </row>
    <row r="6" spans="1:8" ht="12.75">
      <c r="A6" s="53" t="s">
        <v>26</v>
      </c>
      <c r="B6" s="43">
        <f>Corn!B4</f>
        <v>385</v>
      </c>
      <c r="C6" s="43">
        <f>Corn!B18</f>
        <v>279.9</v>
      </c>
      <c r="D6" s="16">
        <f t="shared" si="2"/>
        <v>105.10000000000002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3" t="s">
        <v>25</v>
      </c>
      <c r="B7" s="43">
        <f>Soyb!B4</f>
        <v>238.5</v>
      </c>
      <c r="C7" s="43">
        <f>Soyb!B18</f>
        <v>155.85000000000002</v>
      </c>
      <c r="D7" s="16">
        <f t="shared" si="2"/>
        <v>82.64999999999998</v>
      </c>
      <c r="E7" s="18">
        <v>600</v>
      </c>
      <c r="F7" s="19">
        <f t="shared" si="0"/>
        <v>143100</v>
      </c>
      <c r="G7" s="19">
        <f t="shared" si="1"/>
        <v>93510.00000000001</v>
      </c>
      <c r="H7" s="30">
        <f t="shared" si="3"/>
        <v>49589.999999999985</v>
      </c>
    </row>
    <row r="8" spans="1:8" ht="12.75">
      <c r="A8" s="53" t="s">
        <v>82</v>
      </c>
      <c r="B8" s="43">
        <f>Drybean!B4</f>
        <v>345.4</v>
      </c>
      <c r="C8" s="43">
        <f>Drybean!B18</f>
        <v>243.52</v>
      </c>
      <c r="D8" s="16">
        <f t="shared" si="2"/>
        <v>101.87999999999997</v>
      </c>
      <c r="E8" s="18">
        <v>200</v>
      </c>
      <c r="F8" s="19">
        <f t="shared" si="0"/>
        <v>69080</v>
      </c>
      <c r="G8" s="19">
        <f t="shared" si="1"/>
        <v>48704</v>
      </c>
      <c r="H8" s="30">
        <f t="shared" si="3"/>
        <v>20376</v>
      </c>
    </row>
    <row r="9" spans="1:8" ht="12.75">
      <c r="A9" s="53" t="s">
        <v>53</v>
      </c>
      <c r="B9" s="43">
        <f>Oil_SF!B4</f>
        <v>216.24</v>
      </c>
      <c r="C9" s="43">
        <f>Oil_SF!B18</f>
        <v>160.46</v>
      </c>
      <c r="D9" s="16">
        <f t="shared" si="2"/>
        <v>55.78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54</v>
      </c>
      <c r="B10" s="43">
        <f>Conf_SF!B4</f>
        <v>226.8</v>
      </c>
      <c r="C10" s="43">
        <f>Conf_SF!B18</f>
        <v>186.53</v>
      </c>
      <c r="D10" s="16">
        <f t="shared" si="2"/>
        <v>40.27000000000001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55</v>
      </c>
      <c r="B11" s="43">
        <f>Canola!B4</f>
        <v>269.7</v>
      </c>
      <c r="C11" s="43">
        <f>Canola!B18</f>
        <v>203.45</v>
      </c>
      <c r="D11" s="16">
        <f t="shared" si="2"/>
        <v>66.25</v>
      </c>
      <c r="E11" s="18">
        <v>400</v>
      </c>
      <c r="F11" s="19">
        <f t="shared" si="0"/>
        <v>107880</v>
      </c>
      <c r="G11" s="19">
        <f t="shared" si="1"/>
        <v>81380</v>
      </c>
      <c r="H11" s="30">
        <f t="shared" si="3"/>
        <v>26500</v>
      </c>
    </row>
    <row r="12" spans="1:8" ht="12.75">
      <c r="A12" s="53" t="s">
        <v>56</v>
      </c>
      <c r="B12" s="43">
        <f>Flax!B4</f>
        <v>193.20000000000002</v>
      </c>
      <c r="C12" s="43">
        <f>Flax!B18</f>
        <v>109.18</v>
      </c>
      <c r="D12" s="16">
        <f t="shared" si="2"/>
        <v>84.02000000000001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3" t="s">
        <v>59</v>
      </c>
      <c r="B13" s="43">
        <f>Peas!B4</f>
        <v>237.54</v>
      </c>
      <c r="C13" s="43">
        <f>Peas!B18</f>
        <v>142.61999999999998</v>
      </c>
      <c r="D13" s="16">
        <f t="shared" si="2"/>
        <v>94.92000000000002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3" t="s">
        <v>60</v>
      </c>
      <c r="B14" s="43">
        <f>Oats!B4</f>
        <v>170.2</v>
      </c>
      <c r="C14" s="43">
        <f>Oats!B18</f>
        <v>117.49</v>
      </c>
      <c r="D14" s="16">
        <f t="shared" si="2"/>
        <v>52.709999999999994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57</v>
      </c>
      <c r="B15" s="43">
        <f>Mustard!B4</f>
        <v>279</v>
      </c>
      <c r="C15" s="43">
        <f>Mustard!B18</f>
        <v>128.71</v>
      </c>
      <c r="D15" s="16">
        <f t="shared" si="2"/>
        <v>150.29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58</v>
      </c>
      <c r="B16" s="43">
        <f>Buckwht!B4</f>
        <v>205.2</v>
      </c>
      <c r="C16" s="43">
        <f>Buckwht!B18</f>
        <v>95.04</v>
      </c>
      <c r="D16" s="16">
        <f t="shared" si="2"/>
        <v>110.15999999999998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61</v>
      </c>
      <c r="B17" s="43">
        <f>Millet!B4</f>
        <v>104</v>
      </c>
      <c r="C17" s="43">
        <f>Millet!B18</f>
        <v>67.85</v>
      </c>
      <c r="D17" s="16">
        <f t="shared" si="2"/>
        <v>36.150000000000006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3" t="s">
        <v>62</v>
      </c>
      <c r="B18" s="43">
        <f>'Wint.Wht'!B4</f>
        <v>234.51999999999998</v>
      </c>
      <c r="C18" s="43">
        <f>'Wint.Wht'!B18</f>
        <v>166.06000000000003</v>
      </c>
      <c r="D18" s="44">
        <f t="shared" si="2"/>
        <v>68.45999999999995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79</v>
      </c>
      <c r="B19" s="14"/>
      <c r="C19" s="14"/>
      <c r="D19" s="14"/>
      <c r="E19" s="20">
        <f>SUM(E3:E18)</f>
        <v>2200</v>
      </c>
      <c r="F19" s="20">
        <f>SUM(F3:F18)</f>
        <v>596980</v>
      </c>
      <c r="G19" s="20">
        <f>SUM(G3:G18)</f>
        <v>394672</v>
      </c>
      <c r="H19" s="34">
        <f>SUM(H3:H18)</f>
        <v>202308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86" t="s">
        <v>49</v>
      </c>
      <c r="D21" s="86"/>
      <c r="E21" s="86"/>
      <c r="F21" s="4"/>
      <c r="G21" s="4"/>
      <c r="H21" s="4"/>
    </row>
    <row r="22" spans="1:8" ht="12.75">
      <c r="A22" s="67" t="s">
        <v>75</v>
      </c>
      <c r="B22" s="66"/>
      <c r="C22" s="66"/>
      <c r="D22" s="64"/>
      <c r="E22" s="66" t="s">
        <v>76</v>
      </c>
      <c r="F22" s="66"/>
      <c r="G22" s="66"/>
      <c r="H22" s="65"/>
    </row>
    <row r="23" spans="1:8" ht="12.75">
      <c r="A23" s="53" t="s">
        <v>28</v>
      </c>
      <c r="B23" s="4"/>
      <c r="C23" s="19">
        <f>F19</f>
        <v>596980</v>
      </c>
      <c r="D23" s="4"/>
      <c r="E23" s="4" t="s">
        <v>70</v>
      </c>
      <c r="F23" s="4"/>
      <c r="G23" s="19">
        <f>G19</f>
        <v>394672</v>
      </c>
      <c r="H23" s="55"/>
    </row>
    <row r="24" spans="1:8" ht="12.75">
      <c r="A24" s="87" t="s">
        <v>158</v>
      </c>
      <c r="B24" s="85"/>
      <c r="C24" s="18">
        <v>0</v>
      </c>
      <c r="D24" s="59" t="s">
        <v>72</v>
      </c>
      <c r="E24" s="85" t="s">
        <v>119</v>
      </c>
      <c r="F24" s="85"/>
      <c r="G24" s="18">
        <v>48100</v>
      </c>
      <c r="H24" s="60" t="s">
        <v>72</v>
      </c>
    </row>
    <row r="25" spans="1:11" ht="12.75">
      <c r="A25" s="81"/>
      <c r="B25" s="82"/>
      <c r="C25" s="18">
        <v>0</v>
      </c>
      <c r="D25" s="4"/>
      <c r="E25" s="85" t="s">
        <v>69</v>
      </c>
      <c r="F25" s="85"/>
      <c r="G25" s="18">
        <v>124300</v>
      </c>
      <c r="H25" s="57"/>
      <c r="K25" s="61"/>
    </row>
    <row r="26" spans="1:8" ht="12.75">
      <c r="A26" s="81"/>
      <c r="B26" s="82"/>
      <c r="C26" s="18">
        <v>0</v>
      </c>
      <c r="D26" s="4"/>
      <c r="E26" s="85" t="s">
        <v>120</v>
      </c>
      <c r="F26" s="85"/>
      <c r="G26" s="18">
        <v>0</v>
      </c>
      <c r="H26" s="57"/>
    </row>
    <row r="27" spans="1:8" ht="12.75">
      <c r="A27" s="81"/>
      <c r="B27" s="82"/>
      <c r="C27" s="18">
        <v>0</v>
      </c>
      <c r="D27" s="4"/>
      <c r="E27" s="85" t="s">
        <v>71</v>
      </c>
      <c r="F27" s="85"/>
      <c r="G27" s="18">
        <v>0</v>
      </c>
      <c r="H27" s="57"/>
    </row>
    <row r="28" spans="1:8" ht="12.75">
      <c r="A28" s="81"/>
      <c r="B28" s="82"/>
      <c r="C28" s="18">
        <v>0</v>
      </c>
      <c r="D28" s="4"/>
      <c r="E28" s="82" t="s">
        <v>156</v>
      </c>
      <c r="F28" s="82"/>
      <c r="G28" s="18">
        <v>0</v>
      </c>
      <c r="H28" s="57"/>
    </row>
    <row r="29" spans="1:8" ht="12.75">
      <c r="A29" s="81"/>
      <c r="B29" s="82"/>
      <c r="C29" s="18">
        <v>0</v>
      </c>
      <c r="D29" s="4"/>
      <c r="E29" s="82"/>
      <c r="F29" s="82"/>
      <c r="G29" s="18">
        <v>0</v>
      </c>
      <c r="H29" s="57"/>
    </row>
    <row r="30" spans="1:8" ht="12.75">
      <c r="A30" s="81" t="s">
        <v>81</v>
      </c>
      <c r="B30" s="82"/>
      <c r="C30" s="22">
        <v>0</v>
      </c>
      <c r="D30" s="56"/>
      <c r="E30" s="82" t="s">
        <v>80</v>
      </c>
      <c r="F30" s="82"/>
      <c r="G30" s="22">
        <v>13900</v>
      </c>
      <c r="H30" s="57"/>
    </row>
    <row r="31" spans="1:8" ht="12.75">
      <c r="A31" s="53" t="s">
        <v>68</v>
      </c>
      <c r="B31" s="4"/>
      <c r="C31" s="19">
        <f>SUM(C23:C30)</f>
        <v>596980</v>
      </c>
      <c r="D31" s="4"/>
      <c r="E31" s="4" t="s">
        <v>68</v>
      </c>
      <c r="F31" s="4"/>
      <c r="G31" s="19">
        <f>SUM(G23:G30)</f>
        <v>580972</v>
      </c>
      <c r="H31" s="55"/>
    </row>
    <row r="32" spans="1:8" ht="12.75">
      <c r="A32" s="58" t="s">
        <v>121</v>
      </c>
      <c r="B32" s="3"/>
      <c r="C32" s="3"/>
      <c r="D32" s="3"/>
      <c r="E32" s="3"/>
      <c r="F32" s="3"/>
      <c r="G32" s="62">
        <f>C31-G31</f>
        <v>16008</v>
      </c>
      <c r="H32" s="54"/>
    </row>
    <row r="33" ht="12.75">
      <c r="G33" s="6"/>
    </row>
    <row r="34" spans="1:8" ht="12.75">
      <c r="A34" s="47" t="s">
        <v>140</v>
      </c>
      <c r="B34" s="83"/>
      <c r="C34" s="83"/>
      <c r="D34" s="83"/>
      <c r="E34" s="83"/>
      <c r="F34" s="63" t="s">
        <v>131</v>
      </c>
      <c r="G34" s="84"/>
      <c r="H34" s="84"/>
    </row>
    <row r="35" spans="3:6" ht="12.75">
      <c r="C35" s="45"/>
      <c r="D35" s="45"/>
      <c r="E35" s="45"/>
      <c r="F35" s="45"/>
    </row>
    <row r="36" spans="1:12" ht="12.75">
      <c r="A36" t="s">
        <v>30</v>
      </c>
      <c r="B36" s="80" t="s">
        <v>132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2:12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40" ht="12.75">
      <c r="A40" t="s">
        <v>122</v>
      </c>
    </row>
    <row r="41" spans="1:12" ht="12.75">
      <c r="A41" s="25" t="s">
        <v>83</v>
      </c>
      <c r="B41" s="26" t="s">
        <v>84</v>
      </c>
      <c r="C41" s="26" t="s">
        <v>85</v>
      </c>
      <c r="D41" s="26" t="s">
        <v>86</v>
      </c>
      <c r="E41" s="26" t="s">
        <v>87</v>
      </c>
      <c r="F41" s="26" t="s">
        <v>88</v>
      </c>
      <c r="G41" s="26" t="s">
        <v>89</v>
      </c>
      <c r="H41" s="26" t="s">
        <v>90</v>
      </c>
      <c r="I41" s="26" t="s">
        <v>91</v>
      </c>
      <c r="J41" s="26" t="s">
        <v>92</v>
      </c>
      <c r="K41" s="26" t="s">
        <v>93</v>
      </c>
      <c r="L41" s="27" t="s">
        <v>94</v>
      </c>
    </row>
    <row r="42" spans="1:12" ht="12.75">
      <c r="A42" s="4" t="s">
        <v>50</v>
      </c>
      <c r="B42" s="28">
        <f>$E3*HRSW!$B7</f>
        <v>9714</v>
      </c>
      <c r="C42" s="28">
        <f>$E3*HRSW!$B8</f>
        <v>13200</v>
      </c>
      <c r="D42" s="28">
        <f>$E3*HRSW!$B9</f>
        <v>10200</v>
      </c>
      <c r="E42" s="28">
        <f>$E3*HRSW!$B10</f>
        <v>0</v>
      </c>
      <c r="F42" s="28">
        <f>$E3*HRSW!$B11</f>
        <v>42078</v>
      </c>
      <c r="G42" s="28">
        <f>$E3*HRSW!$B12</f>
        <v>7260</v>
      </c>
      <c r="H42" s="28">
        <f>$E3*HRSW!$B13</f>
        <v>6942</v>
      </c>
      <c r="I42" s="28">
        <f>$E3*HRSW!$B14</f>
        <v>11718</v>
      </c>
      <c r="J42" s="28">
        <f>$E3*HRSW!$B15</f>
        <v>0</v>
      </c>
      <c r="K42" s="28">
        <f>$E3*HRSW!$B16</f>
        <v>900</v>
      </c>
      <c r="L42" s="29">
        <f>$E3*HRSW!$B17</f>
        <v>2166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6800</v>
      </c>
      <c r="C44" s="19">
        <f>$E5*Barley!$B8</f>
        <v>7680</v>
      </c>
      <c r="D44" s="19">
        <f>$E5*Barley!$B9</f>
        <v>6800</v>
      </c>
      <c r="E44" s="19">
        <f>$E5*Barley!$B10</f>
        <v>0</v>
      </c>
      <c r="F44" s="19">
        <f>$E5*Barley!$B11</f>
        <v>24008</v>
      </c>
      <c r="G44" s="19">
        <f>$E5*Barley!$B12</f>
        <v>5840</v>
      </c>
      <c r="H44" s="19">
        <f>$E5*Barley!$B13</f>
        <v>5316</v>
      </c>
      <c r="I44" s="19">
        <f>$E5*Barley!$B14</f>
        <v>8464</v>
      </c>
      <c r="J44" s="19">
        <f>$E5*Barley!$B15</f>
        <v>0</v>
      </c>
      <c r="K44" s="19">
        <f>$E5*Barley!$B16</f>
        <v>600</v>
      </c>
      <c r="L44" s="30">
        <f>$E5*Barley!$B17</f>
        <v>1392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39450</v>
      </c>
      <c r="C46" s="19">
        <f>$E7*Soyb!$B8</f>
        <v>12000</v>
      </c>
      <c r="D46" s="19">
        <f>$E7*Soyb!$B9</f>
        <v>0</v>
      </c>
      <c r="E46" s="19">
        <f>$E7*Soyb!$B10</f>
        <v>2400</v>
      </c>
      <c r="F46" s="19">
        <f>$E7*Soyb!$B11</f>
        <v>7308</v>
      </c>
      <c r="G46" s="19">
        <f>$E7*Soyb!$B12</f>
        <v>8640</v>
      </c>
      <c r="H46" s="19">
        <f>$E7*Soyb!$B13</f>
        <v>6810</v>
      </c>
      <c r="I46" s="19">
        <f>$E7*Soyb!$B14</f>
        <v>12108</v>
      </c>
      <c r="J46" s="19">
        <f>$E7*Soyb!$B15</f>
        <v>0</v>
      </c>
      <c r="K46" s="19">
        <f>$E7*Soyb!$B16</f>
        <v>2850</v>
      </c>
      <c r="L46" s="30">
        <f>$E7*Soyb!$B17</f>
        <v>1944.0000000000002</v>
      </c>
    </row>
    <row r="47" spans="1:12" ht="12.75">
      <c r="A47" s="4" t="s">
        <v>82</v>
      </c>
      <c r="B47" s="19">
        <f>$E8*Drybean!$B7</f>
        <v>11056</v>
      </c>
      <c r="C47" s="19">
        <f>$E8*Drybean!$B8</f>
        <v>9160</v>
      </c>
      <c r="D47" s="19">
        <f>$E8*Drybean!$B9</f>
        <v>4000</v>
      </c>
      <c r="E47" s="19">
        <f>$E8*Drybean!$B10</f>
        <v>0</v>
      </c>
      <c r="F47" s="19">
        <f>$E8*Drybean!$B11</f>
        <v>8008</v>
      </c>
      <c r="G47" s="19">
        <f>$E8*Drybean!$B12</f>
        <v>5760</v>
      </c>
      <c r="H47" s="19">
        <f>$E8*Drybean!$B13</f>
        <v>2544</v>
      </c>
      <c r="I47" s="19">
        <f>$E8*Drybean!$B14</f>
        <v>4612</v>
      </c>
      <c r="J47" s="19">
        <f>$E8*Drybean!$B15</f>
        <v>0</v>
      </c>
      <c r="K47" s="19">
        <f>$E8*Drybean!$B16</f>
        <v>2550</v>
      </c>
      <c r="L47" s="30">
        <f>$E8*Drybean!$B17</f>
        <v>1014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20500</v>
      </c>
      <c r="C50" s="19">
        <f>$E11*Canola!$B8</f>
        <v>8520</v>
      </c>
      <c r="D50" s="19">
        <f>$E11*Canola!$B9</f>
        <v>0</v>
      </c>
      <c r="E50" s="19">
        <f>$E11*Canola!$B10</f>
        <v>0</v>
      </c>
      <c r="F50" s="19">
        <f>$E11*Canola!$B11</f>
        <v>32212</v>
      </c>
      <c r="G50" s="19">
        <f>$E11*Canola!$B12</f>
        <v>6759.999999999999</v>
      </c>
      <c r="H50" s="19">
        <f>$E11*Canola!$B13</f>
        <v>3984.0000000000005</v>
      </c>
      <c r="I50" s="19">
        <f>$E11*Canola!$B14</f>
        <v>7112</v>
      </c>
      <c r="J50" s="19">
        <f>$E11*Canola!$B15</f>
        <v>0</v>
      </c>
      <c r="K50" s="19">
        <f>$E11*Canola!$B16</f>
        <v>600</v>
      </c>
      <c r="L50" s="30">
        <f>$E11*Canola!$B17</f>
        <v>1692.0000000000002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79</v>
      </c>
      <c r="B58" s="20">
        <f aca="true" t="shared" si="4" ref="B58:L58">SUM(B42:B57)</f>
        <v>87520</v>
      </c>
      <c r="C58" s="20">
        <f t="shared" si="4"/>
        <v>50560</v>
      </c>
      <c r="D58" s="20">
        <f t="shared" si="4"/>
        <v>21000</v>
      </c>
      <c r="E58" s="20">
        <f t="shared" si="4"/>
        <v>2400</v>
      </c>
      <c r="F58" s="20">
        <f t="shared" si="4"/>
        <v>113614</v>
      </c>
      <c r="G58" s="20">
        <f t="shared" si="4"/>
        <v>34260</v>
      </c>
      <c r="H58" s="20">
        <f t="shared" si="4"/>
        <v>25596</v>
      </c>
      <c r="I58" s="20">
        <f t="shared" si="4"/>
        <v>44014</v>
      </c>
      <c r="J58" s="20">
        <f t="shared" si="4"/>
        <v>0</v>
      </c>
      <c r="K58" s="20">
        <f t="shared" si="4"/>
        <v>7500</v>
      </c>
      <c r="L58" s="34">
        <f t="shared" si="4"/>
        <v>8208</v>
      </c>
    </row>
    <row r="59" spans="1:12" ht="12.75">
      <c r="A59" s="33" t="s">
        <v>95</v>
      </c>
      <c r="B59" s="20"/>
      <c r="C59" s="34"/>
      <c r="D59" s="35">
        <f>SUM(B58:L58)</f>
        <v>394672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C21:E21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B36:L36"/>
    <mergeCell ref="B37:L37"/>
    <mergeCell ref="B38:L38"/>
    <mergeCell ref="A29:B29"/>
    <mergeCell ref="E29:F29"/>
    <mergeCell ref="A30:B30"/>
    <mergeCell ref="E30:F30"/>
    <mergeCell ref="B34:E34"/>
    <mergeCell ref="G34:H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50</v>
      </c>
      <c r="C2" s="71"/>
    </row>
    <row r="3" spans="1:3" ht="12.75">
      <c r="A3" t="s">
        <v>146</v>
      </c>
      <c r="B3" s="10">
        <v>5.32</v>
      </c>
      <c r="C3" s="71"/>
    </row>
    <row r="4" spans="1:3" ht="12.75">
      <c r="A4" t="s">
        <v>28</v>
      </c>
      <c r="B4">
        <f>B2*B3</f>
        <v>266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16.19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17</v>
      </c>
      <c r="C9" s="71"/>
    </row>
    <row r="10" spans="1:3" ht="12.75">
      <c r="A10" s="1" t="s">
        <v>10</v>
      </c>
      <c r="B10" s="11">
        <v>0</v>
      </c>
      <c r="C10" s="71" t="s">
        <v>147</v>
      </c>
    </row>
    <row r="11" spans="1:3" ht="12.75">
      <c r="A11" s="1" t="s">
        <v>12</v>
      </c>
      <c r="B11" s="11">
        <v>70.13</v>
      </c>
      <c r="C11" s="71"/>
    </row>
    <row r="12" spans="1:3" ht="12.75">
      <c r="A12" s="1" t="s">
        <v>11</v>
      </c>
      <c r="B12" s="11">
        <v>12.1</v>
      </c>
      <c r="C12" s="71"/>
    </row>
    <row r="13" spans="1:3" ht="12.75">
      <c r="A13" s="1" t="s">
        <v>13</v>
      </c>
      <c r="B13" s="11">
        <v>11.57</v>
      </c>
      <c r="C13" s="71"/>
    </row>
    <row r="14" spans="1:3" ht="12.75">
      <c r="A14" s="1" t="s">
        <v>14</v>
      </c>
      <c r="B14" s="11">
        <v>19.53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3.61</v>
      </c>
      <c r="C17" s="71"/>
    </row>
    <row r="18" spans="1:3" ht="12.75">
      <c r="A18" t="s">
        <v>2</v>
      </c>
      <c r="B18" s="2">
        <f>SUM(B7:B17)</f>
        <v>173.63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7.59</v>
      </c>
      <c r="C21" s="71"/>
    </row>
    <row r="22" spans="1:3" ht="12.75">
      <c r="A22" s="1" t="s">
        <v>19</v>
      </c>
      <c r="B22" s="7">
        <v>22.39</v>
      </c>
      <c r="C22" s="71"/>
    </row>
    <row r="23" spans="1:3" ht="12.75">
      <c r="A23" s="1" t="s">
        <v>20</v>
      </c>
      <c r="B23" s="7">
        <v>12.99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99.47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273.1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-7.100000000000023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3.4726</v>
      </c>
      <c r="C32" s="71"/>
    </row>
    <row r="33" spans="1:3" ht="12.75">
      <c r="A33" t="s">
        <v>23</v>
      </c>
      <c r="B33" s="2">
        <f>B25/B2</f>
        <v>1.9894</v>
      </c>
      <c r="C33" s="71"/>
    </row>
    <row r="34" spans="1:3" ht="12.75">
      <c r="A34" t="s">
        <v>27</v>
      </c>
      <c r="B34" s="2">
        <f>B27/B2</f>
        <v>5.462000000000001</v>
      </c>
      <c r="C34" s="71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2" t="s">
        <v>30</v>
      </c>
    </row>
    <row r="2" spans="1:3" ht="12.75">
      <c r="A2" t="s">
        <v>29</v>
      </c>
      <c r="B2" s="9">
        <v>44</v>
      </c>
      <c r="C2" s="71"/>
    </row>
    <row r="3" spans="1:3" ht="12.75">
      <c r="A3" t="s">
        <v>146</v>
      </c>
      <c r="B3" s="10">
        <v>6.02</v>
      </c>
      <c r="C3" s="71" t="s">
        <v>123</v>
      </c>
    </row>
    <row r="4" spans="1:3" ht="12.75">
      <c r="A4" t="s">
        <v>28</v>
      </c>
      <c r="B4">
        <f>B2*B3</f>
        <v>264.88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25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17</v>
      </c>
      <c r="C9" s="71"/>
    </row>
    <row r="10" spans="1:3" ht="12.75">
      <c r="A10" s="1" t="s">
        <v>10</v>
      </c>
      <c r="B10" s="11">
        <v>0</v>
      </c>
      <c r="C10" s="71" t="s">
        <v>147</v>
      </c>
    </row>
    <row r="11" spans="1:3" ht="12.75">
      <c r="A11" s="1" t="s">
        <v>12</v>
      </c>
      <c r="B11" s="11">
        <v>60.04</v>
      </c>
      <c r="C11" s="71"/>
    </row>
    <row r="12" spans="1:3" ht="12.75">
      <c r="A12" s="1" t="s">
        <v>11</v>
      </c>
      <c r="B12" s="11">
        <v>13.4</v>
      </c>
      <c r="C12" s="71"/>
    </row>
    <row r="13" spans="1:3" ht="12.75">
      <c r="A13" s="1" t="s">
        <v>13</v>
      </c>
      <c r="B13" s="11">
        <v>11.31</v>
      </c>
      <c r="C13" s="71"/>
    </row>
    <row r="14" spans="1:3" ht="12.75">
      <c r="A14" s="1" t="s">
        <v>14</v>
      </c>
      <c r="B14" s="11">
        <v>19.37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3.6</v>
      </c>
      <c r="C17" s="71"/>
    </row>
    <row r="18" spans="1:3" ht="12.75">
      <c r="A18" t="s">
        <v>2</v>
      </c>
      <c r="B18" s="2">
        <f>SUM(B7:B17)</f>
        <v>173.22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7.49</v>
      </c>
      <c r="C21" s="71"/>
    </row>
    <row r="22" spans="1:3" ht="12.75">
      <c r="A22" s="1" t="s">
        <v>19</v>
      </c>
      <c r="B22" s="7">
        <v>22.09</v>
      </c>
      <c r="C22" s="71"/>
    </row>
    <row r="23" spans="1:3" ht="12.75">
      <c r="A23" s="1" t="s">
        <v>20</v>
      </c>
      <c r="B23" s="7">
        <v>12.83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98.91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272.13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-7.25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3.936818181818182</v>
      </c>
      <c r="C32" s="71"/>
    </row>
    <row r="33" spans="1:3" ht="12.75">
      <c r="A33" t="s">
        <v>23</v>
      </c>
      <c r="B33" s="2">
        <f>B25/B2</f>
        <v>2.2479545454545455</v>
      </c>
      <c r="C33" s="71"/>
    </row>
    <row r="34" spans="1:3" ht="12.75">
      <c r="A34" t="s">
        <v>27</v>
      </c>
      <c r="B34" s="2">
        <f>B27/B2</f>
        <v>6.184772727272727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70</v>
      </c>
      <c r="C2" s="71"/>
    </row>
    <row r="3" spans="1:3" ht="12.75">
      <c r="A3" t="s">
        <v>146</v>
      </c>
      <c r="B3" s="10">
        <v>4.19</v>
      </c>
      <c r="C3" s="74" t="s">
        <v>159</v>
      </c>
    </row>
    <row r="4" spans="1:3" ht="12.75">
      <c r="A4" t="s">
        <v>28</v>
      </c>
      <c r="B4" s="2">
        <f>B2*B3</f>
        <v>293.3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17</v>
      </c>
      <c r="C7" s="71"/>
    </row>
    <row r="8" spans="1:3" ht="12.75">
      <c r="A8" s="1" t="s">
        <v>9</v>
      </c>
      <c r="B8" s="11">
        <v>19.2</v>
      </c>
      <c r="C8" s="71"/>
    </row>
    <row r="9" spans="1:3" ht="12.75">
      <c r="A9" s="1" t="s">
        <v>24</v>
      </c>
      <c r="B9" s="11">
        <v>17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60.02</v>
      </c>
      <c r="C11" s="71"/>
    </row>
    <row r="12" spans="1:3" ht="12.75">
      <c r="A12" s="1" t="s">
        <v>11</v>
      </c>
      <c r="B12" s="11">
        <v>14.6</v>
      </c>
      <c r="C12" s="71"/>
    </row>
    <row r="13" spans="1:3" ht="12.75">
      <c r="A13" s="1" t="s">
        <v>13</v>
      </c>
      <c r="B13" s="11">
        <v>13.29</v>
      </c>
      <c r="C13" s="71"/>
    </row>
    <row r="14" spans="1:3" ht="12.75">
      <c r="A14" s="1" t="s">
        <v>14</v>
      </c>
      <c r="B14" s="11">
        <v>21.16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3.48</v>
      </c>
      <c r="C17" s="71"/>
    </row>
    <row r="18" spans="1:3" ht="12.75">
      <c r="A18" t="s">
        <v>2</v>
      </c>
      <c r="B18" s="2">
        <f>SUM(B7:B17)</f>
        <v>167.24999999999997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8.37</v>
      </c>
      <c r="C21" s="71"/>
    </row>
    <row r="22" spans="1:3" ht="12.75">
      <c r="A22" s="1" t="s">
        <v>19</v>
      </c>
      <c r="B22" s="7">
        <v>24.99</v>
      </c>
      <c r="C22" s="71"/>
    </row>
    <row r="23" spans="1:3" ht="12.75">
      <c r="A23" s="1" t="s">
        <v>20</v>
      </c>
      <c r="B23" s="7">
        <v>14.92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104.78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272.03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21.27000000000004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2.389285714285714</v>
      </c>
      <c r="C32" s="71"/>
    </row>
    <row r="33" spans="1:3" ht="12.75">
      <c r="A33" t="s">
        <v>23</v>
      </c>
      <c r="B33" s="2">
        <f>B25/B2</f>
        <v>1.4968571428571429</v>
      </c>
      <c r="C33" s="71"/>
    </row>
    <row r="34" spans="1:3" ht="12.75">
      <c r="A34" t="s">
        <v>27</v>
      </c>
      <c r="B34" s="2">
        <f>B27/B2</f>
        <v>3.8861428571428567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110</v>
      </c>
      <c r="C2" s="71"/>
    </row>
    <row r="3" spans="1:3" ht="12.75">
      <c r="A3" t="s">
        <v>146</v>
      </c>
      <c r="B3" s="12">
        <v>3.5</v>
      </c>
      <c r="C3" s="71"/>
    </row>
    <row r="4" spans="1:3" ht="12.75">
      <c r="A4" t="s">
        <v>28</v>
      </c>
      <c r="B4" s="2">
        <f>B2*B3</f>
        <v>385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82.35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82.07</v>
      </c>
      <c r="C11" s="71"/>
    </row>
    <row r="12" spans="1:3" ht="12.75">
      <c r="A12" s="1" t="s">
        <v>11</v>
      </c>
      <c r="B12" s="11">
        <v>22.4</v>
      </c>
      <c r="C12" s="71"/>
    </row>
    <row r="13" spans="1:3" ht="12.75">
      <c r="A13" s="1" t="s">
        <v>13</v>
      </c>
      <c r="B13" s="11">
        <v>16.28</v>
      </c>
      <c r="C13" s="71"/>
    </row>
    <row r="14" spans="1:3" ht="12.75">
      <c r="A14" s="1" t="s">
        <v>14</v>
      </c>
      <c r="B14" s="11">
        <v>24.38</v>
      </c>
      <c r="C14" s="71"/>
    </row>
    <row r="15" spans="1:3" ht="12.75">
      <c r="A15" s="1" t="s">
        <v>15</v>
      </c>
      <c r="B15" s="11">
        <v>23.1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5.82</v>
      </c>
      <c r="C17" s="71"/>
    </row>
    <row r="18" spans="1:3" ht="12.75">
      <c r="A18" t="s">
        <v>2</v>
      </c>
      <c r="B18" s="2">
        <f>SUM(B7:B17)</f>
        <v>279.9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10.11</v>
      </c>
      <c r="C21" s="71"/>
    </row>
    <row r="22" spans="1:3" ht="12.75">
      <c r="A22" s="1" t="s">
        <v>19</v>
      </c>
      <c r="B22" s="7">
        <v>34.1</v>
      </c>
      <c r="C22" s="71"/>
    </row>
    <row r="23" spans="1:3" ht="12.75">
      <c r="A23" s="1" t="s">
        <v>20</v>
      </c>
      <c r="B23" s="7">
        <v>19.6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120.31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400.21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-15.20999999999998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2.5445454545454544</v>
      </c>
      <c r="C32" s="71"/>
    </row>
    <row r="33" spans="1:3" ht="12.75">
      <c r="A33" t="s">
        <v>23</v>
      </c>
      <c r="B33" s="2">
        <f>B25/B2</f>
        <v>1.0937272727272727</v>
      </c>
      <c r="C33" s="71"/>
    </row>
    <row r="34" spans="1:3" ht="12.75">
      <c r="A34" t="s">
        <v>27</v>
      </c>
      <c r="B34" s="2">
        <f>B27/B2</f>
        <v>3.638272727272727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30</v>
      </c>
      <c r="C2" s="71"/>
    </row>
    <row r="3" spans="1:3" ht="12.75">
      <c r="A3" t="s">
        <v>146</v>
      </c>
      <c r="B3" s="10">
        <v>7.95</v>
      </c>
      <c r="C3" s="71"/>
    </row>
    <row r="4" spans="1:3" ht="12.75">
      <c r="A4" t="s">
        <v>28</v>
      </c>
      <c r="B4">
        <f>B2*B3</f>
        <v>238.5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65.75</v>
      </c>
      <c r="C7" s="71" t="s">
        <v>152</v>
      </c>
    </row>
    <row r="8" spans="1:3" ht="12.75">
      <c r="A8" s="1" t="s">
        <v>9</v>
      </c>
      <c r="B8" s="11">
        <v>20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4</v>
      </c>
      <c r="C10" s="71" t="s">
        <v>133</v>
      </c>
    </row>
    <row r="11" spans="1:3" ht="12.75">
      <c r="A11" s="1" t="s">
        <v>12</v>
      </c>
      <c r="B11" s="11">
        <v>12.18</v>
      </c>
      <c r="C11" s="71"/>
    </row>
    <row r="12" spans="1:3" ht="12.75">
      <c r="A12" s="1" t="s">
        <v>11</v>
      </c>
      <c r="B12" s="11">
        <v>14.4</v>
      </c>
      <c r="C12" s="71"/>
    </row>
    <row r="13" spans="1:3" ht="12.75">
      <c r="A13" s="1" t="s">
        <v>13</v>
      </c>
      <c r="B13" s="11">
        <v>11.35</v>
      </c>
      <c r="C13" s="71"/>
    </row>
    <row r="14" spans="1:3" ht="12.75">
      <c r="A14" s="1" t="s">
        <v>14</v>
      </c>
      <c r="B14" s="11">
        <v>20.18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4.75</v>
      </c>
      <c r="C16" s="71"/>
    </row>
    <row r="17" spans="1:3" ht="12.75">
      <c r="A17" s="1" t="s">
        <v>17</v>
      </c>
      <c r="B17" s="12">
        <v>3.24</v>
      </c>
      <c r="C17" s="71"/>
    </row>
    <row r="18" spans="1:3" ht="12.75">
      <c r="A18" t="s">
        <v>2</v>
      </c>
      <c r="B18" s="2">
        <f>SUM(B7:B17)</f>
        <v>155.85000000000002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7.61</v>
      </c>
      <c r="C21" s="71"/>
    </row>
    <row r="22" spans="1:3" ht="12.75">
      <c r="A22" s="1" t="s">
        <v>19</v>
      </c>
      <c r="B22" s="7">
        <v>23.37</v>
      </c>
      <c r="C22" s="71"/>
    </row>
    <row r="23" spans="1:3" ht="12.75">
      <c r="A23" s="1" t="s">
        <v>20</v>
      </c>
      <c r="B23" s="7">
        <v>13.71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101.19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257.04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-18.54000000000002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5.195000000000001</v>
      </c>
      <c r="C32" s="71"/>
    </row>
    <row r="33" spans="1:3" ht="12.75">
      <c r="A33" t="s">
        <v>23</v>
      </c>
      <c r="B33" s="2">
        <f>B25/B2</f>
        <v>3.3729999999999998</v>
      </c>
      <c r="C33" s="71"/>
    </row>
    <row r="34" spans="1:3" ht="12.75">
      <c r="A34" t="s">
        <v>27</v>
      </c>
      <c r="B34" s="2">
        <f>B27/B2</f>
        <v>8.568000000000001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1570</v>
      </c>
      <c r="C2" s="71"/>
    </row>
    <row r="3" spans="1:3" ht="12.75">
      <c r="A3" t="s">
        <v>146</v>
      </c>
      <c r="B3" s="10">
        <v>0.22</v>
      </c>
      <c r="C3" s="71"/>
    </row>
    <row r="4" spans="1:3" ht="12.75">
      <c r="A4" t="s">
        <v>28</v>
      </c>
      <c r="B4" s="2">
        <f>B2*B3</f>
        <v>345.4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55.28</v>
      </c>
      <c r="C7" s="71"/>
    </row>
    <row r="8" spans="1:3" ht="12.75">
      <c r="A8" s="1" t="s">
        <v>9</v>
      </c>
      <c r="B8" s="11">
        <v>45.8</v>
      </c>
      <c r="C8" s="71" t="s">
        <v>134</v>
      </c>
    </row>
    <row r="9" spans="1:3" ht="12.75">
      <c r="A9" s="1" t="s">
        <v>24</v>
      </c>
      <c r="B9" s="11">
        <v>20</v>
      </c>
      <c r="C9" s="71" t="s">
        <v>135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40.04</v>
      </c>
      <c r="C11" s="71"/>
    </row>
    <row r="12" spans="1:3" ht="12.75">
      <c r="A12" s="1" t="s">
        <v>11</v>
      </c>
      <c r="B12" s="11">
        <v>28.8</v>
      </c>
      <c r="C12" s="71"/>
    </row>
    <row r="13" spans="1:3" ht="12.75">
      <c r="A13" s="1" t="s">
        <v>13</v>
      </c>
      <c r="B13" s="11">
        <v>12.72</v>
      </c>
      <c r="C13" s="71"/>
    </row>
    <row r="14" spans="1:3" ht="12.75">
      <c r="A14" s="1" t="s">
        <v>14</v>
      </c>
      <c r="B14" s="11">
        <v>23.06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12.75</v>
      </c>
      <c r="C16" s="71"/>
    </row>
    <row r="17" spans="1:3" ht="12.75">
      <c r="A17" s="1" t="s">
        <v>17</v>
      </c>
      <c r="B17" s="12">
        <v>5.07</v>
      </c>
      <c r="C17" s="71"/>
    </row>
    <row r="18" spans="1:3" ht="12.75">
      <c r="A18" t="s">
        <v>2</v>
      </c>
      <c r="B18" s="2">
        <f>SUM(B7:B17)</f>
        <v>243.52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8.34</v>
      </c>
      <c r="C21" s="71"/>
    </row>
    <row r="22" spans="1:3" ht="12.75">
      <c r="A22" s="1" t="s">
        <v>19</v>
      </c>
      <c r="B22" s="7">
        <v>28.18</v>
      </c>
      <c r="C22" s="71"/>
    </row>
    <row r="23" spans="1:3" ht="12.75">
      <c r="A23" s="1" t="s">
        <v>20</v>
      </c>
      <c r="B23" s="7">
        <v>16.26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109.28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352.8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-7.400000000000034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0.15510828025477708</v>
      </c>
      <c r="C32" s="71"/>
    </row>
    <row r="33" spans="1:3" ht="12.75">
      <c r="A33" t="s">
        <v>23</v>
      </c>
      <c r="B33" s="13">
        <f>B25/B2</f>
        <v>0.06960509554140128</v>
      </c>
      <c r="C33" s="71"/>
    </row>
    <row r="34" spans="1:3" ht="12.75">
      <c r="A34" t="s">
        <v>27</v>
      </c>
      <c r="B34" s="13">
        <f>B27/B2</f>
        <v>0.22471337579617834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3" t="s">
        <v>30</v>
      </c>
    </row>
    <row r="2" spans="1:3" ht="12.75">
      <c r="A2" t="s">
        <v>29</v>
      </c>
      <c r="B2" s="9">
        <v>1360</v>
      </c>
      <c r="C2" s="71"/>
    </row>
    <row r="3" spans="1:3" ht="12.75">
      <c r="A3" t="s">
        <v>146</v>
      </c>
      <c r="B3" s="10">
        <v>0.159</v>
      </c>
      <c r="C3" s="71"/>
    </row>
    <row r="4" spans="1:3" ht="12.75">
      <c r="A4" t="s">
        <v>28</v>
      </c>
      <c r="B4">
        <f>B2*B3</f>
        <v>216.24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33</v>
      </c>
      <c r="C7" s="74" t="s">
        <v>141</v>
      </c>
    </row>
    <row r="8" spans="1:3" ht="12.75">
      <c r="A8" s="1" t="s">
        <v>9</v>
      </c>
      <c r="B8" s="11">
        <v>27</v>
      </c>
      <c r="C8" s="71"/>
    </row>
    <row r="9" spans="1:3" ht="12.75">
      <c r="A9" s="1" t="s">
        <v>24</v>
      </c>
      <c r="B9" s="11">
        <v>0</v>
      </c>
      <c r="C9" s="71" t="s">
        <v>148</v>
      </c>
    </row>
    <row r="10" spans="1:3" ht="12.75">
      <c r="A10" s="1" t="s">
        <v>10</v>
      </c>
      <c r="B10" s="11">
        <v>5</v>
      </c>
      <c r="C10" s="71" t="s">
        <v>136</v>
      </c>
    </row>
    <row r="11" spans="1:3" ht="12.75">
      <c r="A11" s="1" t="s">
        <v>12</v>
      </c>
      <c r="B11" s="11">
        <v>32.33</v>
      </c>
      <c r="C11" s="71"/>
    </row>
    <row r="12" spans="1:3" ht="12.75">
      <c r="A12" s="1" t="s">
        <v>11</v>
      </c>
      <c r="B12" s="11">
        <v>15</v>
      </c>
      <c r="C12" s="71"/>
    </row>
    <row r="13" spans="1:3" ht="12.75">
      <c r="A13" s="1" t="s">
        <v>13</v>
      </c>
      <c r="B13" s="11">
        <v>11.77</v>
      </c>
      <c r="C13" s="71"/>
    </row>
    <row r="14" spans="1:3" ht="12.75">
      <c r="A14" s="1" t="s">
        <v>14</v>
      </c>
      <c r="B14" s="11">
        <v>19.44</v>
      </c>
      <c r="C14" s="71"/>
    </row>
    <row r="15" spans="1:3" ht="12.75">
      <c r="A15" s="1" t="s">
        <v>15</v>
      </c>
      <c r="B15" s="11">
        <v>4.08</v>
      </c>
      <c r="C15" s="71"/>
    </row>
    <row r="16" spans="1:3" ht="12.75">
      <c r="A16" s="1" t="s">
        <v>16</v>
      </c>
      <c r="B16" s="11">
        <v>9.5</v>
      </c>
      <c r="C16" s="71" t="s">
        <v>142</v>
      </c>
    </row>
    <row r="17" spans="1:3" ht="12.75">
      <c r="A17" s="1" t="s">
        <v>17</v>
      </c>
      <c r="B17" s="12">
        <v>3.34</v>
      </c>
      <c r="C17" s="71"/>
    </row>
    <row r="18" spans="1:3" ht="12.75">
      <c r="A18" t="s">
        <v>2</v>
      </c>
      <c r="B18" s="2">
        <f>SUM(B7:B17)</f>
        <v>160.46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</v>
      </c>
      <c r="C21" s="71"/>
    </row>
    <row r="22" spans="1:3" ht="12.75">
      <c r="A22" s="1" t="s">
        <v>19</v>
      </c>
      <c r="B22" s="7">
        <v>23.92</v>
      </c>
      <c r="C22" s="71"/>
    </row>
    <row r="23" spans="1:3" ht="12.75">
      <c r="A23" s="1" t="s">
        <v>20</v>
      </c>
      <c r="B23" s="7">
        <v>14.6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103.02000000000001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263.48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-47.24000000000001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0.11798529411764706</v>
      </c>
      <c r="C32" s="71"/>
    </row>
    <row r="33" spans="1:3" ht="12.75">
      <c r="A33" t="s">
        <v>23</v>
      </c>
      <c r="B33" s="13">
        <f>B25/B2</f>
        <v>0.07575000000000001</v>
      </c>
      <c r="C33" s="71"/>
    </row>
    <row r="34" spans="1:3" ht="12.75">
      <c r="A34" t="s">
        <v>27</v>
      </c>
      <c r="B34" s="13">
        <f>B27/B2</f>
        <v>0.19373529411764706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2009-12-11T22:13:50Z</cp:lastPrinted>
  <dcterms:created xsi:type="dcterms:W3CDTF">2005-01-10T15:34:54Z</dcterms:created>
  <dcterms:modified xsi:type="dcterms:W3CDTF">2015-12-15T13:10:32Z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