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<sst xmlns="http://schemas.openxmlformats.org/spreadsheetml/2006/main" count="401" uniqueCount="139">
  <si>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</si>
  <si>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</si>
  <si>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</si>
  <si>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</si>
  <si>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</si>
  <si>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</si>
  <si>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</si>
  <si>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</si>
  <si>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</si>
  <si>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</si>
  <si>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</si>
  <si>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</si>
  <si>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</si>
  <si>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</si>
  <si>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</si>
  <si>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</si>
  <si>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</si>
  <si>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</si>
  <si>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</si>
  <si>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</si>
  <si>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</si>
  <si>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</si>
  <si>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</si>
  <si>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</si>
  <si>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</si>
  <si>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</si>
  <si>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</si>
  <si>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</si>
  <si>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</si>
  <si>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</si>
  <si>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</si>
  <si>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</si>
  <si>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</si>
  <si>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</si>
  <si>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</si>
  <si>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</si>
  <si>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</si>
  <si>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</si>
  <si>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</si>
  <si>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</si>
  <si>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</si>
  <si>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</si>
  <si>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</si>
  <si>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</si>
  <si>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</si>
  <si>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</si>
  <si>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</si>
  <si>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</si>
  <si>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</si>
  <si>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</si>
  <si>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</si>
  <si>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</si>
  <si>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</si>
  <si>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</si>
  <si>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</si>
  <si>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</si>
  <si>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</si>
  <si>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</si>
  <si>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</si>
  <si>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</si>
  <si>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</si>
  <si>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</si>
  <si>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</si>
  <si>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</si>
  <si>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</si>
  <si>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</si>
  <si>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</si>
  <si>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</si>
  <si>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</si>
  <si>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</si>
  <si>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</si>
  <si>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</si>
  <si>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</si>
  <si>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</si>
  <si>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</si>
  <si>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</si>
  <si>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</si>
  <si>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</si>
  <si>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</si>
  <si>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</si>
  <si>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</si>
  <si>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</si>
  <si>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</si>
  <si>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</si>
  <si>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</si>
  <si>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</si>
  <si>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</si>
  <si>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</si>
  <si>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</si>
  <si>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</si>
  <si>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</si>
  <si>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</si>
  <si>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</si>
  <si>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</si>
  <si>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</si>
  <si>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</si>
  <si>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</si>
  <si>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</si>
  <si>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</si>
  <si>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</si>
  <si>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</si>
  <si>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</si>
  <si>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</si>
  <si>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</si>
  <si>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</si>
  <si>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</si>
  <si>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</si>
  <si>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</si>
  <si>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</si>
  <si>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</si>
  <si>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</si>
  <si>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</si>
  <si>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</si>
  <si>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</si>
  <si>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</si>
  <si>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</si>
  <si>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</si>
  <si>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</si>
  <si>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</si>
  <si>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</si>
  <si>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</si>
  <si>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</si>
  <si>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</si>
  <si>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</si>
  <si>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</si>
  <si>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</si>
  <si>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</si>
  <si>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Cereal grain aphid insecticide would cost about $6</t>
  </si>
  <si>
    <t>Seed treatment and early season foliar fungicide</t>
  </si>
  <si>
    <t>Triple trait GM corn and 20% RR corn for refuge</t>
  </si>
  <si>
    <t>Soybean aphid and/or spider mite insecticide</t>
  </si>
  <si>
    <t>Fungicide for white mold</t>
  </si>
  <si>
    <t>Spraying for head feeding insects</t>
  </si>
  <si>
    <t>Two sprayings for head feeding insects</t>
  </si>
  <si>
    <t>Name:</t>
  </si>
  <si>
    <t>Includes seed treatment for wireworm and flea beetle</t>
  </si>
  <si>
    <t>Malt price, estimate of feed barley price is $3.63</t>
  </si>
  <si>
    <t>Insecticide &amp; fungicide seed treatment would cost $10</t>
  </si>
  <si>
    <t>North Dakota 2011 Projected Crop Budgets - South Red River Valley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</si>
</sst>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7" t="s">
        <v>90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95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96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97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7" t="s">
        <v>98</v>
      </c>
      <c r="B13" s="68"/>
      <c r="C13" s="68"/>
      <c r="D13" s="38"/>
      <c r="E13" s="38"/>
      <c r="F13" s="38"/>
      <c r="G13" s="38"/>
      <c r="H13" s="38"/>
    </row>
    <row r="14" spans="1:8" ht="12.75">
      <c r="A14" s="17" t="s">
        <v>99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100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101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102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126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103</v>
      </c>
      <c r="B19" s="38"/>
      <c r="C19" s="38"/>
      <c r="E19" s="38"/>
      <c r="F19" s="38"/>
      <c r="G19" s="38"/>
      <c r="H19" s="38"/>
    </row>
    <row r="20" spans="1:8" ht="12.75">
      <c r="A20" s="17" t="s">
        <v>104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105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106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7" t="s">
        <v>107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108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109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110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111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112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2" t="s">
        <v>118</v>
      </c>
      <c r="B32" s="36" t="s">
        <v>119</v>
      </c>
      <c r="C32" s="36"/>
      <c r="D32" s="39"/>
      <c r="E32" s="36" t="s">
        <v>120</v>
      </c>
      <c r="F32" s="36"/>
      <c r="G32" s="36"/>
      <c r="H32" s="36"/>
    </row>
    <row r="33" spans="1:11" ht="12.75">
      <c r="A33" s="36" t="s">
        <v>121</v>
      </c>
      <c r="B33" s="72" t="s">
        <v>122</v>
      </c>
      <c r="C33" s="73"/>
      <c r="D33" s="73"/>
      <c r="E33" s="73"/>
      <c r="F33" s="73"/>
      <c r="G33" s="73"/>
      <c r="H33" s="36" t="s">
        <v>123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79</v>
      </c>
      <c r="C2" s="84"/>
      <c r="D2" s="84"/>
      <c r="E2" s="84"/>
      <c r="F2" s="84"/>
      <c r="G2" s="84"/>
    </row>
    <row r="3" spans="1:7" ht="12.75">
      <c r="A3" t="s">
        <v>73</v>
      </c>
      <c r="B3" s="12">
        <v>2.96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233.84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4.2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63.14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8.4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23.11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17.97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3.37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138.19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7.47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20.97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12.52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128.06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266.25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-32.41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1.7492405063291139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1.6210126582278481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3.3702531645569622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52</v>
      </c>
      <c r="C2" s="84"/>
      <c r="D2" s="84"/>
      <c r="E2" s="84"/>
      <c r="F2" s="84"/>
      <c r="G2" s="84"/>
    </row>
    <row r="3" spans="1:7" ht="12.75">
      <c r="A3" t="s">
        <v>74</v>
      </c>
      <c r="B3" s="12">
        <v>6.43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334.36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11.4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17.8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9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81.9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13.6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18.22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15.91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4.36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178.69000000000003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6.63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18.17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10.54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122.44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301.13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33.23000000000002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3.4363461538461544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2.3546153846153848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5.790961538461539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5"/>
      <c r="B1" s="46" t="s">
        <v>51</v>
      </c>
      <c r="C1" s="46" t="s">
        <v>53</v>
      </c>
      <c r="D1" s="46" t="s">
        <v>113</v>
      </c>
      <c r="E1" s="47" t="s">
        <v>61</v>
      </c>
      <c r="F1" s="46" t="s">
        <v>65</v>
      </c>
      <c r="G1" s="46" t="s">
        <v>66</v>
      </c>
      <c r="H1" s="48" t="s">
        <v>56</v>
      </c>
    </row>
    <row r="2" spans="1:8" ht="12.75">
      <c r="A2" s="49" t="s">
        <v>50</v>
      </c>
      <c r="B2" s="15" t="s">
        <v>52</v>
      </c>
      <c r="C2" s="15" t="s">
        <v>54</v>
      </c>
      <c r="D2" s="40" t="s">
        <v>114</v>
      </c>
      <c r="E2" s="43" t="s">
        <v>62</v>
      </c>
      <c r="F2" s="15" t="s">
        <v>62</v>
      </c>
      <c r="G2" s="15" t="s">
        <v>62</v>
      </c>
      <c r="H2" s="50" t="s">
        <v>55</v>
      </c>
    </row>
    <row r="3" spans="1:8" ht="12.75">
      <c r="A3" s="30" t="s">
        <v>44</v>
      </c>
      <c r="B3" s="41">
        <f>HRSW!B4</f>
        <v>362.5</v>
      </c>
      <c r="C3" s="41">
        <f>HRSW!B18</f>
        <v>185.4</v>
      </c>
      <c r="D3" s="16">
        <f>B3-C3</f>
        <v>177.1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45</v>
      </c>
      <c r="B4" s="41">
        <f>Barley!B4</f>
        <v>331.16</v>
      </c>
      <c r="C4" s="41">
        <f>Barley!B18</f>
        <v>155.32</v>
      </c>
      <c r="D4" s="16">
        <f aca="true" t="shared" si="2" ref="D4:D11">B4-C4</f>
        <v>175.84000000000003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1">
        <f>Corn!B4</f>
        <v>574.6</v>
      </c>
      <c r="C5" s="41">
        <f>Corn!B18</f>
        <v>325.4</v>
      </c>
      <c r="D5" s="16">
        <f t="shared" si="2"/>
        <v>249.20000000000005</v>
      </c>
      <c r="E5" s="18">
        <v>900</v>
      </c>
      <c r="F5" s="19">
        <f t="shared" si="0"/>
        <v>517140</v>
      </c>
      <c r="G5" s="19">
        <f t="shared" si="1"/>
        <v>292860</v>
      </c>
      <c r="H5" s="31">
        <f t="shared" si="3"/>
        <v>224280</v>
      </c>
    </row>
    <row r="6" spans="1:8" ht="12.75">
      <c r="A6" s="30" t="s">
        <v>25</v>
      </c>
      <c r="B6" s="41">
        <f>Soyb!B4</f>
        <v>383.46</v>
      </c>
      <c r="C6" s="41">
        <f>Soyb!B18</f>
        <v>133.17999999999998</v>
      </c>
      <c r="D6" s="16">
        <f t="shared" si="2"/>
        <v>250.28</v>
      </c>
      <c r="E6" s="18">
        <v>900</v>
      </c>
      <c r="F6" s="19">
        <f t="shared" si="0"/>
        <v>345114</v>
      </c>
      <c r="G6" s="19">
        <f t="shared" si="1"/>
        <v>119861.99999999999</v>
      </c>
      <c r="H6" s="31">
        <f t="shared" si="3"/>
        <v>225252</v>
      </c>
    </row>
    <row r="7" spans="1:8" ht="12.75">
      <c r="A7" s="30" t="s">
        <v>71</v>
      </c>
      <c r="B7" s="41">
        <f>Drybean!B4</f>
        <v>374.84999999999997</v>
      </c>
      <c r="C7" s="41">
        <f>Drybean!B18</f>
        <v>203.12999999999997</v>
      </c>
      <c r="D7" s="16">
        <f t="shared" si="2"/>
        <v>171.72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46</v>
      </c>
      <c r="B8" s="41">
        <f>Oil_SF!B4</f>
        <v>340.67999999999995</v>
      </c>
      <c r="C8" s="41">
        <f>Oil_SF!B18</f>
        <v>180.23000000000002</v>
      </c>
      <c r="D8" s="16">
        <f t="shared" si="2"/>
        <v>160.44999999999993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47</v>
      </c>
      <c r="B9" s="41">
        <f>Conf_SF!B4</f>
        <v>420.18</v>
      </c>
      <c r="C9" s="41">
        <f>Conf_SF!B18</f>
        <v>198.89</v>
      </c>
      <c r="D9" s="16">
        <f t="shared" si="2"/>
        <v>221.29000000000002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48</v>
      </c>
      <c r="B10" s="41">
        <f>Oats!B4</f>
        <v>233.84</v>
      </c>
      <c r="C10" s="41">
        <f>Oats!B18</f>
        <v>138.19</v>
      </c>
      <c r="D10" s="16">
        <f t="shared" si="2"/>
        <v>95.65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49</v>
      </c>
      <c r="B11" s="41">
        <f>'Wint.Wht'!B4</f>
        <v>334.36</v>
      </c>
      <c r="C11" s="41">
        <f>'Wint.Wht'!B18</f>
        <v>178.69000000000003</v>
      </c>
      <c r="D11" s="16">
        <f t="shared" si="2"/>
        <v>155.67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67</v>
      </c>
      <c r="B12" s="14"/>
      <c r="C12" s="14"/>
      <c r="D12" s="14"/>
      <c r="E12" s="20">
        <f>SUM(E3:E11)</f>
        <v>1800</v>
      </c>
      <c r="F12" s="20">
        <f>SUM(F3:F11)</f>
        <v>862254</v>
      </c>
      <c r="G12" s="20">
        <f>SUM(G3:G11)</f>
        <v>412722</v>
      </c>
      <c r="H12" s="33">
        <f>SUM(H3:H11)</f>
        <v>449532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74" t="s">
        <v>43</v>
      </c>
      <c r="D14" s="74"/>
      <c r="E14" s="74"/>
      <c r="F14" s="3"/>
      <c r="G14" s="3"/>
      <c r="H14" s="3"/>
    </row>
    <row r="15" spans="1:8" ht="12.75">
      <c r="A15" s="51" t="s">
        <v>63</v>
      </c>
      <c r="B15" s="52"/>
      <c r="C15" s="52"/>
      <c r="D15" s="53"/>
      <c r="E15" s="52" t="s">
        <v>64</v>
      </c>
      <c r="F15" s="52"/>
      <c r="G15" s="52"/>
      <c r="H15" s="54"/>
    </row>
    <row r="16" spans="1:8" ht="12.75">
      <c r="A16" s="82" t="s">
        <v>72</v>
      </c>
      <c r="B16" s="80"/>
      <c r="C16" s="19">
        <f>F12</f>
        <v>862254</v>
      </c>
      <c r="D16" s="4"/>
      <c r="E16" s="80" t="s">
        <v>58</v>
      </c>
      <c r="F16" s="80"/>
      <c r="G16" s="19">
        <f>G12</f>
        <v>412722</v>
      </c>
      <c r="H16" s="55"/>
    </row>
    <row r="17" spans="1:8" ht="12.75">
      <c r="A17" s="83" t="s">
        <v>68</v>
      </c>
      <c r="B17" s="81"/>
      <c r="C17" s="18">
        <v>23400</v>
      </c>
      <c r="D17" s="56" t="s">
        <v>60</v>
      </c>
      <c r="E17" s="81" t="s">
        <v>115</v>
      </c>
      <c r="F17" s="81"/>
      <c r="G17" s="18">
        <v>41900</v>
      </c>
      <c r="H17" s="57" t="s">
        <v>60</v>
      </c>
    </row>
    <row r="18" spans="1:8" ht="12.75">
      <c r="A18" s="78"/>
      <c r="B18" s="79"/>
      <c r="C18" s="58">
        <v>0</v>
      </c>
      <c r="D18" s="59"/>
      <c r="E18" s="81" t="s">
        <v>57</v>
      </c>
      <c r="F18" s="81"/>
      <c r="G18" s="18">
        <v>156780</v>
      </c>
      <c r="H18" s="60"/>
    </row>
    <row r="19" spans="1:8" ht="12.75">
      <c r="A19" s="78"/>
      <c r="B19" s="79"/>
      <c r="C19" s="58">
        <v>0</v>
      </c>
      <c r="D19" s="4"/>
      <c r="E19" s="81" t="s">
        <v>116</v>
      </c>
      <c r="F19" s="81"/>
      <c r="G19" s="18">
        <v>0</v>
      </c>
      <c r="H19" s="60"/>
    </row>
    <row r="20" spans="1:8" ht="12.75">
      <c r="A20" s="78"/>
      <c r="B20" s="79"/>
      <c r="C20" s="58">
        <v>0</v>
      </c>
      <c r="D20" s="4"/>
      <c r="E20" s="81" t="s">
        <v>59</v>
      </c>
      <c r="F20" s="81"/>
      <c r="G20" s="18">
        <v>0</v>
      </c>
      <c r="H20" s="60"/>
    </row>
    <row r="21" spans="1:8" ht="12.75">
      <c r="A21" s="78"/>
      <c r="B21" s="79"/>
      <c r="C21" s="58">
        <v>0</v>
      </c>
      <c r="D21" s="4"/>
      <c r="E21" s="79"/>
      <c r="F21" s="79"/>
      <c r="G21" s="61">
        <v>0</v>
      </c>
      <c r="H21" s="60"/>
    </row>
    <row r="22" spans="1:8" ht="12.75">
      <c r="A22" s="78"/>
      <c r="B22" s="79"/>
      <c r="C22" s="58">
        <v>0</v>
      </c>
      <c r="D22" s="4"/>
      <c r="E22" s="79"/>
      <c r="F22" s="79"/>
      <c r="G22" s="61">
        <v>0</v>
      </c>
      <c r="H22" s="60"/>
    </row>
    <row r="23" spans="1:8" ht="12.75">
      <c r="A23" s="78" t="s">
        <v>70</v>
      </c>
      <c r="B23" s="79"/>
      <c r="C23" s="44">
        <v>0</v>
      </c>
      <c r="D23" s="59"/>
      <c r="E23" s="79" t="s">
        <v>69</v>
      </c>
      <c r="F23" s="79"/>
      <c r="G23" s="44">
        <v>11000</v>
      </c>
      <c r="H23" s="60"/>
    </row>
    <row r="24" spans="1:8" ht="12.75">
      <c r="A24" s="30" t="s">
        <v>56</v>
      </c>
      <c r="B24" s="4"/>
      <c r="C24" s="19">
        <f>SUM(C16:C23)</f>
        <v>885654</v>
      </c>
      <c r="D24" s="4"/>
      <c r="E24" s="4" t="s">
        <v>56</v>
      </c>
      <c r="F24" s="4"/>
      <c r="G24" s="28">
        <f>SUM(G16:G23)</f>
        <v>622402</v>
      </c>
      <c r="H24" s="55"/>
    </row>
    <row r="25" spans="1:8" ht="12.75">
      <c r="A25" s="62" t="s">
        <v>117</v>
      </c>
      <c r="B25" s="3"/>
      <c r="C25" s="3"/>
      <c r="D25" s="3"/>
      <c r="E25" s="3"/>
      <c r="F25" s="3"/>
      <c r="G25" s="64">
        <f>C24-G24</f>
        <v>263252</v>
      </c>
      <c r="H25" s="63"/>
    </row>
    <row r="26" ht="12.75">
      <c r="G26" s="6"/>
    </row>
    <row r="27" spans="1:8" ht="12.75">
      <c r="A27" s="69" t="s">
        <v>134</v>
      </c>
      <c r="B27" s="75"/>
      <c r="C27" s="75"/>
      <c r="D27" s="75"/>
      <c r="E27" s="75"/>
      <c r="F27" s="65" t="s">
        <v>124</v>
      </c>
      <c r="G27" s="76"/>
      <c r="H27" s="76"/>
    </row>
    <row r="28" spans="3:6" ht="12.75">
      <c r="C28" s="66"/>
      <c r="D28" s="66"/>
      <c r="E28" s="66"/>
      <c r="F28" s="66"/>
    </row>
    <row r="29" spans="1:12" ht="12.75">
      <c r="A29" t="s">
        <v>31</v>
      </c>
      <c r="B29" s="77" t="s">
        <v>125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12" ht="12.7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2" ht="12.7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2.7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 ht="12.7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 ht="12.7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6" ht="12.75">
      <c r="A36" t="s">
        <v>88</v>
      </c>
    </row>
    <row r="37" spans="1:12" ht="12.75">
      <c r="A37" s="24" t="s">
        <v>75</v>
      </c>
      <c r="B37" s="25" t="s">
        <v>76</v>
      </c>
      <c r="C37" s="25" t="s">
        <v>77</v>
      </c>
      <c r="D37" s="25" t="s">
        <v>78</v>
      </c>
      <c r="E37" s="25" t="s">
        <v>79</v>
      </c>
      <c r="F37" s="25" t="s">
        <v>80</v>
      </c>
      <c r="G37" s="25" t="s">
        <v>81</v>
      </c>
      <c r="H37" s="25" t="s">
        <v>82</v>
      </c>
      <c r="I37" s="25" t="s">
        <v>83</v>
      </c>
      <c r="J37" s="25" t="s">
        <v>84</v>
      </c>
      <c r="K37" s="25" t="s">
        <v>85</v>
      </c>
      <c r="L37" s="26" t="s">
        <v>86</v>
      </c>
    </row>
    <row r="38" spans="1:12" ht="12.75">
      <c r="A38" s="27" t="s">
        <v>44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45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74493</v>
      </c>
      <c r="C40" s="19">
        <f>$E5*Corn!$B8</f>
        <v>16200</v>
      </c>
      <c r="D40" s="19">
        <f>$E5*Corn!$B9</f>
        <v>0</v>
      </c>
      <c r="E40" s="19">
        <f>$E5*Corn!$B10</f>
        <v>0</v>
      </c>
      <c r="F40" s="19">
        <f>$E5*Corn!$B11</f>
        <v>96795</v>
      </c>
      <c r="G40" s="19">
        <f>$E5*Corn!$B12</f>
        <v>24390</v>
      </c>
      <c r="H40" s="19">
        <f>$E5*Corn!$B13</f>
        <v>26460</v>
      </c>
      <c r="I40" s="19">
        <f>$E5*Corn!$B14</f>
        <v>18126</v>
      </c>
      <c r="J40" s="19">
        <f>$E5*Corn!$B15</f>
        <v>23400</v>
      </c>
      <c r="K40" s="19">
        <f>$E5*Corn!$B16</f>
        <v>5850</v>
      </c>
      <c r="L40" s="31">
        <f>$E5*Corn!$B17</f>
        <v>7146</v>
      </c>
    </row>
    <row r="41" spans="1:12" ht="12.75">
      <c r="A41" s="30" t="s">
        <v>25</v>
      </c>
      <c r="B41" s="19">
        <f>$E6*Soyb!$B7</f>
        <v>46467</v>
      </c>
      <c r="C41" s="19">
        <f>$E6*Soyb!$B8</f>
        <v>16200</v>
      </c>
      <c r="D41" s="19">
        <f>$E6*Soyb!$B9</f>
        <v>0</v>
      </c>
      <c r="E41" s="19">
        <f>$E6*Soyb!$B10</f>
        <v>6300</v>
      </c>
      <c r="F41" s="19">
        <f>$E6*Soyb!$B11</f>
        <v>3240</v>
      </c>
      <c r="G41" s="19">
        <f>$E6*Soyb!$B12</f>
        <v>12330</v>
      </c>
      <c r="H41" s="19">
        <f>$E6*Soyb!$B13</f>
        <v>14984.999999999998</v>
      </c>
      <c r="I41" s="19">
        <f>$E6*Soyb!$B14</f>
        <v>14265</v>
      </c>
      <c r="J41" s="19">
        <f>$E6*Soyb!$B15</f>
        <v>0</v>
      </c>
      <c r="K41" s="19">
        <f>$E6*Soyb!$B16</f>
        <v>3150</v>
      </c>
      <c r="L41" s="31">
        <f>$E6*Soyb!$B17</f>
        <v>2925</v>
      </c>
    </row>
    <row r="42" spans="1:12" ht="12.75">
      <c r="A42" s="30" t="s">
        <v>71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46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47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48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49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67</v>
      </c>
      <c r="B47" s="20">
        <f aca="true" t="shared" si="4" ref="B47:L47">SUM(B38:B46)</f>
        <v>120960</v>
      </c>
      <c r="C47" s="20">
        <f t="shared" si="4"/>
        <v>32400</v>
      </c>
      <c r="D47" s="20">
        <f t="shared" si="4"/>
        <v>0</v>
      </c>
      <c r="E47" s="20">
        <f t="shared" si="4"/>
        <v>6300</v>
      </c>
      <c r="F47" s="20">
        <f t="shared" si="4"/>
        <v>100035</v>
      </c>
      <c r="G47" s="20">
        <f t="shared" si="4"/>
        <v>36720</v>
      </c>
      <c r="H47" s="20">
        <f t="shared" si="4"/>
        <v>41445</v>
      </c>
      <c r="I47" s="20">
        <f t="shared" si="4"/>
        <v>32391</v>
      </c>
      <c r="J47" s="20">
        <f t="shared" si="4"/>
        <v>23400</v>
      </c>
      <c r="K47" s="20">
        <f t="shared" si="4"/>
        <v>9000</v>
      </c>
      <c r="L47" s="33">
        <f t="shared" si="4"/>
        <v>10071</v>
      </c>
    </row>
    <row r="48" spans="1:12" ht="12.75">
      <c r="A48" s="32" t="s">
        <v>87</v>
      </c>
      <c r="B48" s="20"/>
      <c r="C48" s="33"/>
      <c r="D48" s="34">
        <f>SUM(B47:L47)</f>
        <v>412722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2:F22"/>
    <mergeCell ref="E23:F23"/>
    <mergeCell ref="B30:L30"/>
    <mergeCell ref="B31:L31"/>
    <mergeCell ref="B32:L32"/>
    <mergeCell ref="B33:L33"/>
    <mergeCell ref="B34:L34"/>
    <mergeCell ref="A16:B16"/>
    <mergeCell ref="A17:B17"/>
    <mergeCell ref="A18:B18"/>
    <mergeCell ref="A19:B19"/>
    <mergeCell ref="A20:B20"/>
    <mergeCell ref="E19:F19"/>
    <mergeCell ref="E20:F20"/>
    <mergeCell ref="E21:F21"/>
    <mergeCell ref="C14:E14"/>
    <mergeCell ref="B27:E27"/>
    <mergeCell ref="G27:H27"/>
    <mergeCell ref="B29:L29"/>
    <mergeCell ref="A21:B21"/>
    <mergeCell ref="A22:B22"/>
    <mergeCell ref="A23:B23"/>
    <mergeCell ref="E16:F16"/>
    <mergeCell ref="E17:F17"/>
    <mergeCell ref="E18:F1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50</v>
      </c>
      <c r="C2" s="84"/>
      <c r="D2" s="84"/>
      <c r="E2" s="84"/>
      <c r="F2" s="84"/>
      <c r="G2" s="84"/>
    </row>
    <row r="3" spans="1:7" ht="12.75">
      <c r="A3" t="s">
        <v>73</v>
      </c>
      <c r="B3" s="12">
        <v>7.25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362.5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22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19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5.5</v>
      </c>
      <c r="C9" s="84" t="s">
        <v>128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 t="s">
        <v>127</v>
      </c>
      <c r="D10" s="84"/>
      <c r="E10" s="84"/>
      <c r="F10" s="84"/>
      <c r="G10" s="84"/>
    </row>
    <row r="11" spans="1:7" ht="12.75">
      <c r="A11" s="1" t="s">
        <v>12</v>
      </c>
      <c r="B11" s="11">
        <v>78.2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13.5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19.75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16.43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4.52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185.4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6.77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18.69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11.07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123.63</v>
      </c>
      <c r="C25" s="84"/>
      <c r="D25" s="84"/>
      <c r="E25" s="84"/>
      <c r="F25" s="84"/>
      <c r="G25" s="84"/>
    </row>
    <row r="26" spans="2:7" ht="12.75" customHeight="1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309.03</v>
      </c>
      <c r="C27" s="84"/>
      <c r="D27" s="84"/>
      <c r="E27" s="84"/>
      <c r="F27" s="84"/>
      <c r="G27" s="84"/>
    </row>
    <row r="28" spans="2:7" ht="12.75" customHeight="1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53.47000000000003</v>
      </c>
      <c r="C29" s="84"/>
      <c r="D29" s="84"/>
      <c r="E29" s="84"/>
      <c r="F29" s="84"/>
      <c r="G29" s="84"/>
    </row>
    <row r="30" spans="2:7" ht="12.75" customHeight="1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3.708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2.4726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6.180599999999999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8:G8"/>
    <mergeCell ref="C9:G9"/>
    <mergeCell ref="C2:G2"/>
    <mergeCell ref="C3:G3"/>
    <mergeCell ref="C4:G4"/>
    <mergeCell ref="C5:G5"/>
    <mergeCell ref="C6:G6"/>
    <mergeCell ref="C7:G7"/>
    <mergeCell ref="C24:G24"/>
    <mergeCell ref="C25:G25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68</v>
      </c>
      <c r="C2" s="84"/>
      <c r="D2" s="84"/>
      <c r="E2" s="84"/>
      <c r="F2" s="84"/>
      <c r="G2" s="84"/>
    </row>
    <row r="3" spans="1:7" ht="12.75">
      <c r="A3" t="s">
        <v>73</v>
      </c>
      <c r="B3" s="12">
        <v>4.87</v>
      </c>
      <c r="C3" s="84" t="s">
        <v>136</v>
      </c>
      <c r="D3" s="84"/>
      <c r="E3" s="84"/>
      <c r="F3" s="84"/>
      <c r="G3" s="84"/>
    </row>
    <row r="4" spans="1:7" ht="12.75">
      <c r="A4" t="s">
        <v>28</v>
      </c>
      <c r="B4" s="2">
        <f>B2*B3</f>
        <v>331.16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15</v>
      </c>
      <c r="C7" s="84"/>
      <c r="D7" s="84"/>
      <c r="E7" s="84"/>
      <c r="F7" s="84"/>
      <c r="G7" s="84"/>
    </row>
    <row r="8" spans="1:7" ht="12.75">
      <c r="A8" s="1" t="s">
        <v>9</v>
      </c>
      <c r="B8" s="11">
        <v>16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1.5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63.36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9.1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22.37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17.7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3.79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155.32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20.49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12.26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127.14999999999999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282.46999999999997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48.690000000000055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2.2841176470588236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1.8698529411764704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4.1539705882352935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130</v>
      </c>
      <c r="C2" s="84"/>
      <c r="D2" s="84"/>
      <c r="E2" s="84"/>
      <c r="F2" s="84"/>
      <c r="G2" s="84"/>
    </row>
    <row r="3" spans="1:7" ht="12.75">
      <c r="A3" t="s">
        <v>73</v>
      </c>
      <c r="B3" s="12">
        <v>4.42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574.6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82.77</v>
      </c>
      <c r="C7" s="84" t="s">
        <v>129</v>
      </c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107.55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27.1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29.4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20.14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26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7.94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325.4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9.11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28.44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16.68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141.32999999999998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466.72999999999996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107.87000000000006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2.503076923076923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1.0871538461538461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3.590230769230769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33</v>
      </c>
      <c r="C2" s="84"/>
      <c r="D2" s="84"/>
      <c r="E2" s="84"/>
      <c r="F2" s="84"/>
      <c r="G2" s="84"/>
    </row>
    <row r="3" spans="1:7" ht="12.75">
      <c r="A3" t="s">
        <v>73</v>
      </c>
      <c r="B3" s="12">
        <v>11.62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383.46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51.63</v>
      </c>
      <c r="C7" s="87" t="s">
        <v>137</v>
      </c>
      <c r="D7" s="84"/>
      <c r="E7" s="84"/>
      <c r="F7" s="84"/>
      <c r="G7" s="84"/>
    </row>
    <row r="8" spans="1:7" ht="12.75">
      <c r="A8" s="1" t="s">
        <v>9</v>
      </c>
      <c r="B8" s="11">
        <v>18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7</v>
      </c>
      <c r="C10" s="84" t="s">
        <v>130</v>
      </c>
      <c r="D10" s="84"/>
      <c r="E10" s="84"/>
      <c r="F10" s="84"/>
      <c r="G10" s="84"/>
    </row>
    <row r="11" spans="1:7" ht="12.75">
      <c r="A11" s="1" t="s">
        <v>12</v>
      </c>
      <c r="B11" s="11">
        <v>3.6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13.7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16.65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15.85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3.5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3.25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133.17999999999998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6.45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17.84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10.49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121.88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255.05999999999997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128.4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7</v>
      </c>
      <c r="C31" s="84"/>
      <c r="D31" s="84"/>
      <c r="E31" s="84"/>
      <c r="F31" s="84"/>
      <c r="G31" s="84"/>
    </row>
    <row r="32" spans="1:7" ht="12.75">
      <c r="A32" s="1" t="s">
        <v>22</v>
      </c>
      <c r="B32" s="2">
        <f>B18/B2</f>
        <v>4.035757575757575</v>
      </c>
      <c r="C32" s="84"/>
      <c r="D32" s="84"/>
      <c r="E32" s="84"/>
      <c r="F32" s="84"/>
      <c r="G32" s="84"/>
    </row>
    <row r="33" spans="1:7" ht="12.75">
      <c r="A33" t="s">
        <v>23</v>
      </c>
      <c r="B33" s="2">
        <f>B25/B2</f>
        <v>3.6933333333333334</v>
      </c>
      <c r="C33" s="84"/>
      <c r="D33" s="84"/>
      <c r="E33" s="84"/>
      <c r="F33" s="84"/>
      <c r="G33" s="84"/>
    </row>
    <row r="34" spans="1:7" ht="12.75">
      <c r="A34" t="s">
        <v>27</v>
      </c>
      <c r="B34" s="2">
        <f>B27/B2</f>
        <v>7.729090909090909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1530</v>
      </c>
      <c r="C2" s="84"/>
      <c r="D2" s="84"/>
      <c r="E2" s="84"/>
      <c r="F2" s="84"/>
      <c r="G2" s="84"/>
    </row>
    <row r="3" spans="1:7" ht="12.75">
      <c r="A3" t="s">
        <v>30</v>
      </c>
      <c r="B3" s="10">
        <v>0.245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374.84999999999997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39</v>
      </c>
      <c r="C7" s="87"/>
      <c r="D7" s="84"/>
      <c r="E7" s="84"/>
      <c r="F7" s="84"/>
      <c r="G7" s="84"/>
    </row>
    <row r="8" spans="1:7" ht="12.75">
      <c r="A8" s="1" t="s">
        <v>9</v>
      </c>
      <c r="B8" s="11">
        <v>30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18</v>
      </c>
      <c r="C9" s="84" t="s">
        <v>131</v>
      </c>
      <c r="D9" s="84"/>
      <c r="E9" s="84"/>
      <c r="F9" s="84"/>
      <c r="G9" s="84"/>
    </row>
    <row r="10" spans="1:7" ht="12.75">
      <c r="A10" s="1" t="s">
        <v>10</v>
      </c>
      <c r="B10" s="11">
        <v>0</v>
      </c>
      <c r="C10" s="84"/>
      <c r="D10" s="84"/>
      <c r="E10" s="84"/>
      <c r="F10" s="84"/>
      <c r="G10" s="84"/>
    </row>
    <row r="11" spans="1:7" ht="12.75">
      <c r="A11" s="1" t="s">
        <v>12</v>
      </c>
      <c r="B11" s="11">
        <v>43.51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22.7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21.31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17.16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0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6.5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4.95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203.12999999999997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7.41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22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13.93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130.44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333.56999999999994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41.28000000000003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38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0.13276470588235292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0.08525490196078431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0.2180196078431372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1670</v>
      </c>
      <c r="C2" s="84"/>
      <c r="D2" s="84"/>
      <c r="E2" s="84"/>
      <c r="F2" s="84"/>
      <c r="G2" s="84"/>
    </row>
    <row r="3" spans="1:7" ht="12.75">
      <c r="A3" t="s">
        <v>73</v>
      </c>
      <c r="B3" s="10">
        <v>0.204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340.67999999999995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31.2</v>
      </c>
      <c r="C7" s="87" t="s">
        <v>135</v>
      </c>
      <c r="D7" s="84"/>
      <c r="E7" s="84"/>
      <c r="F7" s="84"/>
      <c r="G7" s="84"/>
    </row>
    <row r="8" spans="1:7" ht="12.75">
      <c r="A8" s="1" t="s">
        <v>9</v>
      </c>
      <c r="B8" s="11">
        <v>24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6</v>
      </c>
      <c r="C10" s="84" t="s">
        <v>132</v>
      </c>
      <c r="D10" s="84"/>
      <c r="E10" s="84"/>
      <c r="F10" s="84"/>
      <c r="G10" s="84"/>
    </row>
    <row r="11" spans="1:7" ht="12.75">
      <c r="A11" s="1" t="s">
        <v>12</v>
      </c>
      <c r="B11" s="11">
        <v>48.04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14.9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20.13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14.72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3.34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13.5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4.4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180.23000000000002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7.13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20.09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12.18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126.5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306.73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33.94999999999993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38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0.10792215568862276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0.07574850299401198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0.18367065868263474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6" t="s">
        <v>31</v>
      </c>
      <c r="D1" s="86"/>
      <c r="E1" s="86"/>
      <c r="F1" s="86"/>
      <c r="G1" s="86"/>
    </row>
    <row r="2" spans="1:7" ht="12.75">
      <c r="A2" t="s">
        <v>29</v>
      </c>
      <c r="B2" s="9">
        <v>1410</v>
      </c>
      <c r="C2" s="84"/>
      <c r="D2" s="84"/>
      <c r="E2" s="84"/>
      <c r="F2" s="84"/>
      <c r="G2" s="84"/>
    </row>
    <row r="3" spans="1:7" ht="12.75">
      <c r="A3" t="s">
        <v>73</v>
      </c>
      <c r="B3" s="10">
        <v>0.298</v>
      </c>
      <c r="C3" s="84"/>
      <c r="D3" s="84"/>
      <c r="E3" s="84"/>
      <c r="F3" s="84"/>
      <c r="G3" s="84"/>
    </row>
    <row r="4" spans="1:7" ht="12.75">
      <c r="A4" t="s">
        <v>28</v>
      </c>
      <c r="B4" s="2">
        <f>B2*B3</f>
        <v>420.18</v>
      </c>
      <c r="C4" s="84"/>
      <c r="D4" s="84"/>
      <c r="E4" s="84"/>
      <c r="F4" s="84"/>
      <c r="G4" s="84"/>
    </row>
    <row r="5" spans="3:7" ht="12.75">
      <c r="C5" s="84"/>
      <c r="D5" s="84"/>
      <c r="E5" s="84"/>
      <c r="F5" s="84"/>
      <c r="G5" s="84"/>
    </row>
    <row r="6" spans="1:7" ht="12.75">
      <c r="A6" t="s">
        <v>1</v>
      </c>
      <c r="C6" s="84"/>
      <c r="D6" s="84"/>
      <c r="E6" s="84"/>
      <c r="F6" s="84"/>
      <c r="G6" s="84"/>
    </row>
    <row r="7" spans="1:7" ht="12.75">
      <c r="A7" s="1" t="s">
        <v>8</v>
      </c>
      <c r="B7" s="11">
        <v>44</v>
      </c>
      <c r="C7" s="87" t="s">
        <v>135</v>
      </c>
      <c r="D7" s="84"/>
      <c r="E7" s="84"/>
      <c r="F7" s="84"/>
      <c r="G7" s="84"/>
    </row>
    <row r="8" spans="1:7" ht="12.75">
      <c r="A8" s="1" t="s">
        <v>9</v>
      </c>
      <c r="B8" s="11">
        <v>24</v>
      </c>
      <c r="C8" s="84"/>
      <c r="D8" s="84"/>
      <c r="E8" s="84"/>
      <c r="F8" s="84"/>
      <c r="G8" s="84"/>
    </row>
    <row r="9" spans="1:7" ht="12.75">
      <c r="A9" s="1" t="s">
        <v>24</v>
      </c>
      <c r="B9" s="11">
        <v>0</v>
      </c>
      <c r="C9" s="84"/>
      <c r="D9" s="84"/>
      <c r="E9" s="84"/>
      <c r="F9" s="84"/>
      <c r="G9" s="84"/>
    </row>
    <row r="10" spans="1:7" ht="12.75">
      <c r="A10" s="1" t="s">
        <v>10</v>
      </c>
      <c r="B10" s="11">
        <v>12</v>
      </c>
      <c r="C10" s="84" t="s">
        <v>133</v>
      </c>
      <c r="D10" s="84"/>
      <c r="E10" s="84"/>
      <c r="F10" s="84"/>
      <c r="G10" s="84"/>
    </row>
    <row r="11" spans="1:7" ht="12.75">
      <c r="A11" s="1" t="s">
        <v>12</v>
      </c>
      <c r="B11" s="11">
        <v>38.32</v>
      </c>
      <c r="C11" s="84"/>
      <c r="D11" s="84"/>
      <c r="E11" s="84"/>
      <c r="F11" s="84"/>
      <c r="G11" s="84"/>
    </row>
    <row r="12" spans="1:7" ht="12.75">
      <c r="A12" s="1" t="s">
        <v>11</v>
      </c>
      <c r="B12" s="11">
        <v>18.3</v>
      </c>
      <c r="C12" s="84"/>
      <c r="D12" s="84"/>
      <c r="E12" s="84"/>
      <c r="F12" s="84"/>
      <c r="G12" s="84"/>
    </row>
    <row r="13" spans="1:7" ht="12.75">
      <c r="A13" s="1" t="s">
        <v>13</v>
      </c>
      <c r="B13" s="11">
        <v>19.58</v>
      </c>
      <c r="C13" s="84"/>
      <c r="D13" s="84"/>
      <c r="E13" s="84"/>
      <c r="F13" s="84"/>
      <c r="G13" s="84"/>
    </row>
    <row r="14" spans="1:7" ht="12.75">
      <c r="A14" s="1" t="s">
        <v>14</v>
      </c>
      <c r="B14" s="11">
        <v>14.52</v>
      </c>
      <c r="C14" s="84"/>
      <c r="D14" s="84"/>
      <c r="E14" s="84"/>
      <c r="F14" s="84"/>
      <c r="G14" s="84"/>
    </row>
    <row r="15" spans="1:7" ht="12.75">
      <c r="A15" s="1" t="s">
        <v>15</v>
      </c>
      <c r="B15" s="11">
        <v>2.82</v>
      </c>
      <c r="C15" s="84"/>
      <c r="D15" s="84"/>
      <c r="E15" s="84"/>
      <c r="F15" s="84"/>
      <c r="G15" s="84"/>
    </row>
    <row r="16" spans="1:7" ht="12.75">
      <c r="A16" s="1" t="s">
        <v>16</v>
      </c>
      <c r="B16" s="11">
        <v>20.5</v>
      </c>
      <c r="C16" s="84"/>
      <c r="D16" s="84"/>
      <c r="E16" s="84"/>
      <c r="F16" s="84"/>
      <c r="G16" s="84"/>
    </row>
    <row r="17" spans="1:7" ht="12.75">
      <c r="A17" s="1" t="s">
        <v>17</v>
      </c>
      <c r="B17" s="12">
        <v>4.85</v>
      </c>
      <c r="C17" s="84"/>
      <c r="D17" s="84"/>
      <c r="E17" s="84"/>
      <c r="F17" s="84"/>
      <c r="G17" s="84"/>
    </row>
    <row r="18" spans="1:7" ht="12.75">
      <c r="A18" t="s">
        <v>2</v>
      </c>
      <c r="B18" s="2">
        <f>SUM(B7:B17)</f>
        <v>198.89</v>
      </c>
      <c r="C18" s="84"/>
      <c r="D18" s="84"/>
      <c r="E18" s="84"/>
      <c r="F18" s="84"/>
      <c r="G18" s="84"/>
    </row>
    <row r="19" spans="2:7" ht="12.75">
      <c r="B19" s="2"/>
      <c r="C19" s="84"/>
      <c r="D19" s="84"/>
      <c r="E19" s="84"/>
      <c r="F19" s="84"/>
      <c r="G19" s="84"/>
    </row>
    <row r="20" spans="1:7" ht="12.75">
      <c r="A20" t="s">
        <v>3</v>
      </c>
      <c r="B20" s="2"/>
      <c r="C20" s="84"/>
      <c r="D20" s="84"/>
      <c r="E20" s="84"/>
      <c r="F20" s="84"/>
      <c r="G20" s="84"/>
    </row>
    <row r="21" spans="1:7" ht="12.75">
      <c r="A21" s="1" t="s">
        <v>18</v>
      </c>
      <c r="B21" s="7">
        <v>7</v>
      </c>
      <c r="C21" s="84"/>
      <c r="D21" s="84"/>
      <c r="E21" s="84"/>
      <c r="F21" s="84"/>
      <c r="G21" s="84"/>
    </row>
    <row r="22" spans="1:7" ht="12.75">
      <c r="A22" s="1" t="s">
        <v>19</v>
      </c>
      <c r="B22" s="7">
        <v>19.73</v>
      </c>
      <c r="C22" s="84"/>
      <c r="D22" s="84"/>
      <c r="E22" s="84"/>
      <c r="F22" s="84"/>
      <c r="G22" s="84"/>
    </row>
    <row r="23" spans="1:7" ht="12.75">
      <c r="A23" s="1" t="s">
        <v>20</v>
      </c>
      <c r="B23" s="7">
        <v>11.98</v>
      </c>
      <c r="C23" s="84"/>
      <c r="D23" s="84"/>
      <c r="E23" s="84"/>
      <c r="F23" s="84"/>
      <c r="G23" s="84"/>
    </row>
    <row r="24" spans="1:7" ht="12.75">
      <c r="A24" s="1" t="s">
        <v>21</v>
      </c>
      <c r="B24" s="8">
        <v>87.1</v>
      </c>
      <c r="C24" s="84"/>
      <c r="D24" s="84"/>
      <c r="E24" s="84"/>
      <c r="F24" s="84"/>
      <c r="G24" s="84"/>
    </row>
    <row r="25" spans="1:7" ht="12.75">
      <c r="A25" t="s">
        <v>4</v>
      </c>
      <c r="B25" s="2">
        <f>SUM(B21:B24)</f>
        <v>125.81</v>
      </c>
      <c r="C25" s="84"/>
      <c r="D25" s="84"/>
      <c r="E25" s="84"/>
      <c r="F25" s="84"/>
      <c r="G25" s="84"/>
    </row>
    <row r="26" spans="2:7" ht="12.75">
      <c r="B26" s="2"/>
      <c r="C26" s="84"/>
      <c r="D26" s="84"/>
      <c r="E26" s="84"/>
      <c r="F26" s="84"/>
      <c r="G26" s="84"/>
    </row>
    <row r="27" spans="1:7" ht="12.75">
      <c r="A27" t="s">
        <v>5</v>
      </c>
      <c r="B27" s="2">
        <f>B18+B25</f>
        <v>324.7</v>
      </c>
      <c r="C27" s="84"/>
      <c r="D27" s="84"/>
      <c r="E27" s="84"/>
      <c r="F27" s="84"/>
      <c r="G27" s="84"/>
    </row>
    <row r="28" spans="2:7" ht="12.75">
      <c r="B28" s="2"/>
      <c r="C28" s="84"/>
      <c r="D28" s="84"/>
      <c r="E28" s="84"/>
      <c r="F28" s="84"/>
      <c r="G28" s="84"/>
    </row>
    <row r="29" spans="1:7" ht="12.75">
      <c r="A29" t="s">
        <v>33</v>
      </c>
      <c r="B29" s="2">
        <f>B4-B27</f>
        <v>95.48000000000002</v>
      </c>
      <c r="C29" s="84"/>
      <c r="D29" s="84"/>
      <c r="E29" s="84"/>
      <c r="F29" s="84"/>
      <c r="G29" s="84"/>
    </row>
    <row r="30" spans="2:7" ht="12.75">
      <c r="B30" s="2"/>
      <c r="C30" s="84"/>
      <c r="D30" s="84"/>
      <c r="E30" s="84"/>
      <c r="F30" s="84"/>
      <c r="G30" s="84"/>
    </row>
    <row r="31" spans="1:7" ht="12.75">
      <c r="A31" t="s">
        <v>6</v>
      </c>
      <c r="B31" s="23" t="s">
        <v>38</v>
      </c>
      <c r="C31" s="84"/>
      <c r="D31" s="84"/>
      <c r="E31" s="84"/>
      <c r="F31" s="84"/>
      <c r="G31" s="84"/>
    </row>
    <row r="32" spans="1:7" ht="12.75">
      <c r="A32" s="1" t="s">
        <v>22</v>
      </c>
      <c r="B32" s="13">
        <f>B18/B2</f>
        <v>0.14105673758865248</v>
      </c>
      <c r="C32" s="84"/>
      <c r="D32" s="84"/>
      <c r="E32" s="84"/>
      <c r="F32" s="84"/>
      <c r="G32" s="84"/>
    </row>
    <row r="33" spans="1:7" ht="12.75">
      <c r="A33" t="s">
        <v>23</v>
      </c>
      <c r="B33" s="13">
        <f>B25/B2</f>
        <v>0.08922695035460992</v>
      </c>
      <c r="C33" s="84"/>
      <c r="D33" s="84"/>
      <c r="E33" s="84"/>
      <c r="F33" s="84"/>
      <c r="G33" s="84"/>
    </row>
    <row r="34" spans="1:7" ht="12.75">
      <c r="A34" t="s">
        <v>27</v>
      </c>
      <c r="B34" s="13">
        <f>B27/B2</f>
        <v>0.2302836879432624</v>
      </c>
      <c r="C34" s="84"/>
      <c r="D34" s="84"/>
      <c r="E34" s="84"/>
      <c r="F34" s="84"/>
      <c r="G34" s="84"/>
    </row>
  </sheetData>
  <sheetProtection sheet="1" objects="1" scenarios="1" selectLockedCells="1"/>
  <mergeCells count="34"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27:G27"/>
    <mergeCell ref="C28:G28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2009-12-11T19:41:55Z</cp:lastPrinted>
  <dcterms:created xsi:type="dcterms:W3CDTF">2005-01-10T15:34:54Z</dcterms:created>
  <dcterms:modified xsi:type="dcterms:W3CDTF">2010-12-15T16:38:51Z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