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<sst xmlns="http://schemas.openxmlformats.org/spreadsheetml/2006/main" count="575" uniqueCount="152">
  <si>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</si>
  <si>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</si>
  <si>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</si>
  <si>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</si>
  <si>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</si>
  <si>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</si>
  <si>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</si>
  <si>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</si>
  <si>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</si>
  <si>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</si>
  <si>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</si>
  <si>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</si>
  <si>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</si>
  <si>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</si>
  <si>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</si>
  <si>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</si>
  <si>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</si>
  <si>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</si>
  <si>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</si>
  <si>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</si>
  <si>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</si>
  <si>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</si>
  <si>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</si>
  <si>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</si>
  <si>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</si>
  <si>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</si>
  <si>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</si>
  <si>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</si>
  <si>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</si>
  <si>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</si>
  <si>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</si>
  <si>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</si>
  <si>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</si>
  <si>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</si>
  <si>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</si>
  <si>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</si>
  <si>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</si>
  <si>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</si>
  <si>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</si>
  <si>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</si>
  <si>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</si>
  <si>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</si>
  <si>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</si>
  <si>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</si>
  <si>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</si>
  <si>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</si>
  <si>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</si>
  <si>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</si>
  <si>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</si>
  <si>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</si>
  <si>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</si>
  <si>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</si>
  <si>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</si>
  <si>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</si>
  <si>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</si>
  <si>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</si>
  <si>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</si>
  <si>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</si>
  <si>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</si>
  <si>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</si>
  <si>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</si>
  <si>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</si>
  <si>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</si>
  <si>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</si>
  <si>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</si>
  <si>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</si>
  <si>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</si>
  <si>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</si>
  <si>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</si>
  <si>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</si>
  <si>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</si>
  <si>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</si>
  <si>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</si>
  <si>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</si>
  <si>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</si>
  <si>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</si>
  <si>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</si>
  <si>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</si>
  <si>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</si>
  <si>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</si>
  <si>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</si>
  <si>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Market &amp; LDP Rev.</t>
  </si>
  <si>
    <t xml:space="preserve">  Market Price + LDP: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</si>
  <si>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</si>
  <si>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</si>
  <si>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</si>
  <si>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</si>
  <si>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</si>
  <si>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</si>
  <si>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</si>
  <si>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</si>
  <si>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</si>
  <si>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</si>
  <si>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</si>
  <si>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</si>
  <si>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</si>
  <si>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</si>
  <si>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</si>
  <si>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</si>
  <si>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</si>
  <si>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</si>
  <si>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</si>
  <si>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</si>
  <si>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</si>
  <si>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</si>
  <si>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</si>
  <si>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</si>
  <si>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</si>
  <si>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</si>
  <si>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</si>
  <si>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</si>
  <si>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</si>
  <si>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</si>
  <si>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</si>
  <si>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</si>
  <si>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</si>
  <si>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</si>
  <si>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</si>
  <si>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</si>
  <si>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</si>
  <si>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decoupled (direct and counter-cyclical) government payments because those payments are tied to historic farm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</si>
  <si>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</si>
  <si>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</si>
  <si>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the whole farm cashflow.  This worksheet consists of three tables.  The first table lists the market and LDP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</si>
  <si>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</si>
  <si>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</si>
  <si>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</si>
  <si>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</si>
  <si>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</si>
  <si>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</si>
  <si>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</si>
  <si>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</si>
  <si>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</si>
  <si>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</si>
  <si>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</si>
  <si>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</si>
  <si>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North Dakota 2010 Projected Crop Budgets - North Red River Valley</t>
  </si>
  <si>
    <t>Date:</t>
  </si>
  <si>
    <t>See direct cost summary below.</t>
  </si>
  <si>
    <t xml:space="preserve">Malt price, feed quality occurs 60%, price est. is $2.81 </t>
  </si>
  <si>
    <t>Soybean aphid and/or spider mite insecticide</t>
  </si>
  <si>
    <t>Fungicide for white mold</t>
  </si>
  <si>
    <t>Spraying head feeding insects</t>
  </si>
  <si>
    <t>Seed treatment and early season foliar fungicide</t>
  </si>
  <si>
    <t>Two sprayings for head feeding insects</t>
  </si>
  <si>
    <t>White mold fungicide would cost about $18</t>
  </si>
  <si>
    <t>Food quality price</t>
  </si>
  <si>
    <t>Insecticide seed treatment for flea beetles</t>
  </si>
  <si>
    <t>Wheat midge &amp; cereal grain aphid insect would be $6</t>
  </si>
  <si>
    <t>Name:</t>
  </si>
  <si>
    <t>Wheat midge &amp; cereal grain aphid insect. would be $6</t>
  </si>
  <si>
    <t>Includes seed treatment for wireworm and flea beetle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</si>
</sst>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0" t="s">
        <v>136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2.75" customHeight="1">
      <c r="A2" s="72" t="s">
        <v>102</v>
      </c>
      <c r="B2" s="72"/>
      <c r="C2" s="72"/>
      <c r="D2" s="72"/>
      <c r="E2" s="72"/>
      <c r="F2" s="72"/>
      <c r="G2" s="72"/>
      <c r="H2" s="72"/>
      <c r="I2" s="72"/>
      <c r="J2" s="72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9" t="s">
        <v>103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104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105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106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107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120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108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109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9" t="s">
        <v>110</v>
      </c>
      <c r="B13" s="44"/>
      <c r="C13" s="44"/>
      <c r="D13" s="42"/>
      <c r="E13" s="42"/>
      <c r="F13" s="42"/>
      <c r="G13" s="42"/>
      <c r="H13" s="42"/>
    </row>
    <row r="14" spans="1:8" ht="12.75" customHeight="1">
      <c r="A14" s="17" t="s">
        <v>119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17" t="s">
        <v>123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111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121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135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122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112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113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124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9" t="s">
        <v>114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115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117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118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101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8" ht="12.75">
      <c r="A32" s="45" t="s">
        <v>128</v>
      </c>
      <c r="B32" s="39" t="s">
        <v>129</v>
      </c>
      <c r="C32" s="39"/>
      <c r="D32" s="43"/>
      <c r="E32" s="39" t="s">
        <v>130</v>
      </c>
      <c r="F32" s="39"/>
      <c r="G32" s="39"/>
      <c r="H32" s="39"/>
    </row>
    <row r="33" spans="1:10" ht="12.75">
      <c r="A33" s="39" t="s">
        <v>131</v>
      </c>
      <c r="B33" s="73" t="s">
        <v>132</v>
      </c>
      <c r="C33" s="74"/>
      <c r="D33" s="74"/>
      <c r="E33" s="74"/>
      <c r="F33" s="74"/>
      <c r="G33" s="74"/>
      <c r="H33" s="39" t="s">
        <v>133</v>
      </c>
      <c r="I33" s="39"/>
      <c r="J33" s="39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1200</v>
      </c>
      <c r="C2" s="83"/>
      <c r="D2" s="83"/>
      <c r="E2" s="83"/>
      <c r="F2" s="83"/>
      <c r="G2" s="83"/>
    </row>
    <row r="3" spans="1:7" ht="12.75">
      <c r="A3" t="s">
        <v>82</v>
      </c>
      <c r="B3" s="10">
        <v>0.234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280.8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41</v>
      </c>
      <c r="C7" s="89" t="s">
        <v>151</v>
      </c>
      <c r="D7" s="83"/>
      <c r="E7" s="83"/>
      <c r="F7" s="83"/>
      <c r="G7" s="83"/>
    </row>
    <row r="8" spans="1:7" ht="12.75">
      <c r="A8" s="1" t="s">
        <v>9</v>
      </c>
      <c r="B8" s="11">
        <v>23.5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12</v>
      </c>
      <c r="C10" s="83" t="s">
        <v>144</v>
      </c>
      <c r="D10" s="83"/>
      <c r="E10" s="83"/>
      <c r="F10" s="83"/>
      <c r="G10" s="83"/>
    </row>
    <row r="11" spans="1:7" ht="12.75">
      <c r="A11" s="1" t="s">
        <v>12</v>
      </c>
      <c r="B11" s="11">
        <v>20.82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15.68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14.05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2.4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18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4.26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166.71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5.73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18.69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11.34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98.36000000000001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265.07000000000005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15.729999999999961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0.138925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0.08196666666666667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0.2208916666666667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1470</v>
      </c>
      <c r="C2" s="83"/>
      <c r="D2" s="83"/>
      <c r="E2" s="83"/>
      <c r="F2" s="83"/>
      <c r="G2" s="83"/>
    </row>
    <row r="3" spans="1:7" ht="12.75">
      <c r="A3" t="s">
        <v>82</v>
      </c>
      <c r="B3" s="10">
        <v>0.166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244.02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40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 t="s">
        <v>145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46.13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17.5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13.98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14.68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156.29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5.22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16.64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9.94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94.4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250.69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-6.6699999999999875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0.10631972789115646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0.06421768707482993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0.1705374149659864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23</v>
      </c>
      <c r="C2" s="83"/>
      <c r="D2" s="83"/>
      <c r="E2" s="83"/>
      <c r="F2" s="83"/>
      <c r="G2" s="83"/>
    </row>
    <row r="3" spans="1:7" ht="12.75">
      <c r="A3" t="s">
        <v>82</v>
      </c>
      <c r="B3" s="10">
        <v>8.59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197.57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10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25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7.7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15.99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2.46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96.05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5.61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17.87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11.35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97.43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193.48000000000002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4.089999999999975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4.176086956521739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4.236086956521739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8.412173913043478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35</v>
      </c>
      <c r="C2" s="83"/>
      <c r="D2" s="83"/>
      <c r="E2" s="83"/>
      <c r="F2" s="83"/>
      <c r="G2" s="83"/>
    </row>
    <row r="3" spans="1:7" ht="12.75">
      <c r="A3" t="s">
        <v>82</v>
      </c>
      <c r="B3" s="12">
        <v>6</v>
      </c>
      <c r="C3" s="83" t="s">
        <v>146</v>
      </c>
      <c r="D3" s="83"/>
      <c r="E3" s="83"/>
      <c r="F3" s="83"/>
      <c r="G3" s="83"/>
    </row>
    <row r="4" spans="1:7" ht="12.75">
      <c r="A4" t="s">
        <v>28</v>
      </c>
      <c r="B4" s="2">
        <f>B2*B3</f>
        <v>210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31.5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4.37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10.7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15.4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16.29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4.5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109.55999999999999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5.61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18.79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98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207.56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2.4399999999999977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3.130285714285714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2.8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5.930285714285715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61</v>
      </c>
      <c r="C2" s="83"/>
      <c r="D2" s="83"/>
      <c r="E2" s="83"/>
      <c r="F2" s="83"/>
      <c r="G2" s="83"/>
    </row>
    <row r="3" spans="1:7" ht="12.75">
      <c r="A3" t="s">
        <v>82</v>
      </c>
      <c r="B3" s="12">
        <v>2.23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136.03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8.5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31.21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8.1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17.97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16.94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2.43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95.15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6.06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19.22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99.63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194.78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-58.75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1.5598360655737706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1.63327868852459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3.1931147540983607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1000</v>
      </c>
      <c r="C2" s="83"/>
      <c r="D2" s="83"/>
      <c r="E2" s="83"/>
      <c r="F2" s="83"/>
      <c r="G2" s="83"/>
    </row>
    <row r="3" spans="1:7" ht="12.75">
      <c r="A3" t="s">
        <v>82</v>
      </c>
      <c r="B3" s="10">
        <v>0.238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238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11.4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11.5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147</v>
      </c>
      <c r="D10" s="83"/>
      <c r="E10" s="83"/>
      <c r="F10" s="83"/>
      <c r="G10" s="83"/>
    </row>
    <row r="11" spans="1:7" ht="12.75">
      <c r="A11" s="1" t="s">
        <v>12</v>
      </c>
      <c r="B11" s="11">
        <v>24.53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0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13.07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2.16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84.25999999999999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5.03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16.02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9.59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93.24000000000001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177.5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60.5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0.08425999999999999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0.09324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0.1775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127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48</v>
      </c>
      <c r="C2" s="83"/>
      <c r="D2" s="83"/>
      <c r="E2" s="83"/>
      <c r="F2" s="83"/>
      <c r="G2" s="83"/>
    </row>
    <row r="3" spans="1:7" ht="12.75">
      <c r="A3" t="s">
        <v>30</v>
      </c>
      <c r="B3" s="10">
        <v>5.03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241.44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16.8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9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52.03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12.3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14.91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3.56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139.03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5.53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17.34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10.38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95.85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234.88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6.560000000000002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2.8964583333333334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1.996875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4.8933333333333335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52"/>
      <c r="B1" s="48" t="s">
        <v>60</v>
      </c>
      <c r="C1" s="49" t="s">
        <v>62</v>
      </c>
      <c r="D1" s="49" t="s">
        <v>96</v>
      </c>
      <c r="E1" s="50" t="s">
        <v>70</v>
      </c>
      <c r="F1" s="49" t="s">
        <v>74</v>
      </c>
      <c r="G1" s="49" t="s">
        <v>75</v>
      </c>
      <c r="H1" s="53" t="s">
        <v>65</v>
      </c>
    </row>
    <row r="2" spans="1:8" ht="12.75">
      <c r="A2" s="54" t="s">
        <v>59</v>
      </c>
      <c r="B2" s="15" t="s">
        <v>61</v>
      </c>
      <c r="C2" s="15" t="s">
        <v>63</v>
      </c>
      <c r="D2" s="38" t="s">
        <v>97</v>
      </c>
      <c r="E2" s="47" t="s">
        <v>71</v>
      </c>
      <c r="F2" s="15" t="s">
        <v>71</v>
      </c>
      <c r="G2" s="15" t="s">
        <v>71</v>
      </c>
      <c r="H2" s="55" t="s">
        <v>64</v>
      </c>
    </row>
    <row r="3" spans="1:8" ht="12.75">
      <c r="A3" s="31" t="s">
        <v>48</v>
      </c>
      <c r="B3" s="36">
        <f>HRSW!B4</f>
        <v>256.22</v>
      </c>
      <c r="C3" s="36">
        <f>HRSW!B18</f>
        <v>145.27</v>
      </c>
      <c r="D3" s="16">
        <f>B3-C3</f>
        <v>110.95000000000002</v>
      </c>
      <c r="E3" s="18">
        <v>900</v>
      </c>
      <c r="F3" s="19">
        <f aca="true" t="shared" si="0" ref="F3:F16">B3*E3</f>
        <v>230598.00000000003</v>
      </c>
      <c r="G3" s="19">
        <f aca="true" t="shared" si="1" ref="G3:G16">E3*C3</f>
        <v>130743.00000000001</v>
      </c>
      <c r="H3" s="32">
        <f>F3-G3</f>
        <v>99855.00000000001</v>
      </c>
    </row>
    <row r="4" spans="1:8" ht="12.75">
      <c r="A4" s="31" t="s">
        <v>49</v>
      </c>
      <c r="B4" s="36">
        <f>Durum!B4</f>
        <v>242.82</v>
      </c>
      <c r="C4" s="36">
        <f>Durum!B18</f>
        <v>132.26</v>
      </c>
      <c r="D4" s="16">
        <f aca="true" t="shared" si="2" ref="D4:D16">B4-C4</f>
        <v>110.56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50</v>
      </c>
      <c r="B5" s="36">
        <f>Barley!B4</f>
        <v>207</v>
      </c>
      <c r="C5" s="36">
        <f>Barley!B18</f>
        <v>116.16999999999999</v>
      </c>
      <c r="D5" s="16">
        <f t="shared" si="2"/>
        <v>90.83000000000001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367.2</v>
      </c>
      <c r="C6" s="36">
        <f>Corn!B18</f>
        <v>246.73</v>
      </c>
      <c r="D6" s="16">
        <f t="shared" si="2"/>
        <v>120.47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267.6</v>
      </c>
      <c r="C7" s="36">
        <f>Soyb!B18</f>
        <v>118.81000000000002</v>
      </c>
      <c r="D7" s="16">
        <f t="shared" si="2"/>
        <v>148.79000000000002</v>
      </c>
      <c r="E7" s="18">
        <v>600</v>
      </c>
      <c r="F7" s="19">
        <f t="shared" si="0"/>
        <v>160560</v>
      </c>
      <c r="G7" s="19">
        <f t="shared" si="1"/>
        <v>71286.00000000001</v>
      </c>
      <c r="H7" s="32">
        <f t="shared" si="3"/>
        <v>89273.99999999999</v>
      </c>
    </row>
    <row r="8" spans="1:8" ht="12.75">
      <c r="A8" s="31" t="s">
        <v>80</v>
      </c>
      <c r="B8" s="36">
        <f>Drybean!B4</f>
        <v>392.6</v>
      </c>
      <c r="C8" s="36">
        <f>Drybean!B18</f>
        <v>190.07000000000002</v>
      </c>
      <c r="D8" s="16">
        <f t="shared" si="2"/>
        <v>202.53</v>
      </c>
      <c r="E8" s="18">
        <v>300</v>
      </c>
      <c r="F8" s="19">
        <f t="shared" si="0"/>
        <v>117780</v>
      </c>
      <c r="G8" s="19">
        <f t="shared" si="1"/>
        <v>57021.00000000001</v>
      </c>
      <c r="H8" s="32">
        <f t="shared" si="3"/>
        <v>60758.99999999999</v>
      </c>
    </row>
    <row r="9" spans="1:8" ht="12.75">
      <c r="A9" s="31" t="s">
        <v>51</v>
      </c>
      <c r="B9" s="36">
        <f>Oil_SF!B4</f>
        <v>223.08</v>
      </c>
      <c r="C9" s="36">
        <f>Oil_SF!B18</f>
        <v>143.98000000000002</v>
      </c>
      <c r="D9" s="16">
        <f t="shared" si="2"/>
        <v>79.1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52</v>
      </c>
      <c r="B10" s="36">
        <f>Conf_SF!B4</f>
        <v>280.8</v>
      </c>
      <c r="C10" s="36">
        <f>Conf_SF!B18</f>
        <v>166.71</v>
      </c>
      <c r="D10" s="16">
        <f t="shared" si="2"/>
        <v>114.09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53</v>
      </c>
      <c r="B11" s="36">
        <f>Canola!B4</f>
        <v>244.02</v>
      </c>
      <c r="C11" s="36">
        <f>Canola!B18</f>
        <v>156.29</v>
      </c>
      <c r="D11" s="16">
        <f t="shared" si="2"/>
        <v>87.73000000000002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54</v>
      </c>
      <c r="B12" s="36">
        <f>Flax!B4</f>
        <v>197.57</v>
      </c>
      <c r="C12" s="36">
        <f>Flax!B18</f>
        <v>96.05</v>
      </c>
      <c r="D12" s="16">
        <f t="shared" si="2"/>
        <v>101.52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57</v>
      </c>
      <c r="B13" s="36">
        <f>Peas!B4</f>
        <v>210</v>
      </c>
      <c r="C13" s="36">
        <f>Peas!B18</f>
        <v>109.55999999999999</v>
      </c>
      <c r="D13" s="16">
        <f t="shared" si="2"/>
        <v>100.44000000000001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58</v>
      </c>
      <c r="B14" s="36">
        <f>Oats!B4</f>
        <v>136.03</v>
      </c>
      <c r="C14" s="36">
        <f>Oats!B18</f>
        <v>95.15</v>
      </c>
      <c r="D14" s="16">
        <f t="shared" si="2"/>
        <v>40.879999999999995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55</v>
      </c>
      <c r="B15" s="36">
        <f>Mustard!B4</f>
        <v>238</v>
      </c>
      <c r="C15" s="36">
        <f>Mustard!B18</f>
        <v>84.25999999999999</v>
      </c>
      <c r="D15" s="16">
        <f t="shared" si="2"/>
        <v>153.74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126</v>
      </c>
      <c r="B16" s="36">
        <f>'Wint.Wht'!B4</f>
        <v>241.44</v>
      </c>
      <c r="C16" s="36">
        <f>'Wint.Wht'!B18</f>
        <v>139.03</v>
      </c>
      <c r="D16" s="37">
        <f t="shared" si="2"/>
        <v>102.41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76</v>
      </c>
      <c r="B17" s="14"/>
      <c r="C17" s="14"/>
      <c r="D17" s="14"/>
      <c r="E17" s="20">
        <f>SUM(E3:E16)</f>
        <v>1800</v>
      </c>
      <c r="F17" s="20">
        <f>SUM(F3:F16)</f>
        <v>508938</v>
      </c>
      <c r="G17" s="20">
        <f>SUM(G3:G16)</f>
        <v>259050.00000000003</v>
      </c>
      <c r="H17" s="34">
        <f>SUM(H3:H16)</f>
        <v>249888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0" t="s">
        <v>47</v>
      </c>
      <c r="D19" s="80"/>
      <c r="E19" s="80"/>
      <c r="F19" s="3"/>
      <c r="G19" s="3"/>
      <c r="H19" s="3"/>
    </row>
    <row r="20" spans="1:8" ht="12.75">
      <c r="A20" s="56" t="s">
        <v>72</v>
      </c>
      <c r="B20" s="57"/>
      <c r="C20" s="57"/>
      <c r="D20" s="58"/>
      <c r="E20" s="57" t="s">
        <v>73</v>
      </c>
      <c r="F20" s="57"/>
      <c r="G20" s="57"/>
      <c r="H20" s="59"/>
    </row>
    <row r="21" spans="1:14" ht="12.75">
      <c r="A21" s="81" t="s">
        <v>81</v>
      </c>
      <c r="B21" s="78"/>
      <c r="C21" s="19">
        <f>F17</f>
        <v>508938</v>
      </c>
      <c r="D21" s="4"/>
      <c r="E21" s="78" t="s">
        <v>67</v>
      </c>
      <c r="F21" s="78"/>
      <c r="G21" s="19">
        <f>G17</f>
        <v>259050.00000000003</v>
      </c>
      <c r="H21" s="60"/>
      <c r="N21" s="4"/>
    </row>
    <row r="22" spans="1:8" ht="12.75">
      <c r="A22" s="82" t="s">
        <v>77</v>
      </c>
      <c r="B22" s="79"/>
      <c r="C22" s="18">
        <v>21200</v>
      </c>
      <c r="D22" s="61" t="s">
        <v>69</v>
      </c>
      <c r="E22" s="79" t="s">
        <v>99</v>
      </c>
      <c r="F22" s="79"/>
      <c r="G22" s="18">
        <v>39900</v>
      </c>
      <c r="H22" s="62" t="s">
        <v>69</v>
      </c>
    </row>
    <row r="23" spans="1:11" ht="12.75">
      <c r="A23" s="76"/>
      <c r="B23" s="77"/>
      <c r="C23" s="18">
        <v>0</v>
      </c>
      <c r="D23" s="4"/>
      <c r="E23" s="79" t="s">
        <v>66</v>
      </c>
      <c r="F23" s="79"/>
      <c r="G23" s="18">
        <v>112680</v>
      </c>
      <c r="H23" s="63"/>
      <c r="K23" s="67"/>
    </row>
    <row r="24" spans="1:8" ht="12.75">
      <c r="A24" s="76"/>
      <c r="B24" s="77"/>
      <c r="C24" s="18">
        <v>0</v>
      </c>
      <c r="D24" s="4"/>
      <c r="E24" s="79" t="s">
        <v>98</v>
      </c>
      <c r="F24" s="79"/>
      <c r="G24" s="18">
        <v>0</v>
      </c>
      <c r="H24" s="63"/>
    </row>
    <row r="25" spans="1:8" ht="12.75">
      <c r="A25" s="76"/>
      <c r="B25" s="77"/>
      <c r="C25" s="18">
        <v>0</v>
      </c>
      <c r="D25" s="4"/>
      <c r="E25" s="79" t="s">
        <v>68</v>
      </c>
      <c r="F25" s="79"/>
      <c r="G25" s="18">
        <v>0</v>
      </c>
      <c r="H25" s="63"/>
    </row>
    <row r="26" spans="1:8" ht="12.75">
      <c r="A26" s="76"/>
      <c r="B26" s="77"/>
      <c r="C26" s="18">
        <v>0</v>
      </c>
      <c r="D26" s="4"/>
      <c r="E26" s="77"/>
      <c r="F26" s="77"/>
      <c r="G26" s="18">
        <v>0</v>
      </c>
      <c r="H26" s="63"/>
    </row>
    <row r="27" spans="1:8" ht="12.75">
      <c r="A27" s="76"/>
      <c r="B27" s="77"/>
      <c r="C27" s="18">
        <v>0</v>
      </c>
      <c r="D27" s="4"/>
      <c r="E27" s="77"/>
      <c r="F27" s="77"/>
      <c r="G27" s="18">
        <v>0</v>
      </c>
      <c r="H27" s="63"/>
    </row>
    <row r="28" spans="1:8" ht="12.75">
      <c r="A28" s="76" t="s">
        <v>79</v>
      </c>
      <c r="B28" s="77"/>
      <c r="C28" s="22">
        <v>0</v>
      </c>
      <c r="D28" s="64"/>
      <c r="E28" s="77" t="s">
        <v>78</v>
      </c>
      <c r="F28" s="77"/>
      <c r="G28" s="22">
        <v>10500</v>
      </c>
      <c r="H28" s="63"/>
    </row>
    <row r="29" spans="1:8" ht="12.75">
      <c r="A29" s="31" t="s">
        <v>65</v>
      </c>
      <c r="B29" s="4"/>
      <c r="C29" s="19">
        <f>SUM(C21:C28)</f>
        <v>530138</v>
      </c>
      <c r="D29" s="4"/>
      <c r="E29" s="4" t="s">
        <v>65</v>
      </c>
      <c r="F29" s="4"/>
      <c r="G29" s="29">
        <f>SUM(G21:G28)</f>
        <v>422130</v>
      </c>
      <c r="H29" s="60"/>
    </row>
    <row r="30" spans="1:8" ht="12.75">
      <c r="A30" s="65" t="s">
        <v>125</v>
      </c>
      <c r="B30" s="3"/>
      <c r="C30" s="3"/>
      <c r="D30" s="3"/>
      <c r="E30" s="3"/>
      <c r="F30" s="3"/>
      <c r="G30" s="68">
        <f>C29-G29</f>
        <v>108008</v>
      </c>
      <c r="H30" s="66"/>
    </row>
    <row r="31" ht="12.75">
      <c r="G31" s="6"/>
    </row>
    <row r="32" spans="1:8" ht="12.75">
      <c r="A32" s="86" t="s">
        <v>149</v>
      </c>
      <c r="B32" s="87"/>
      <c r="C32" s="87"/>
      <c r="D32" s="87"/>
      <c r="E32" s="87"/>
      <c r="F32" s="51" t="s">
        <v>137</v>
      </c>
      <c r="G32" s="88"/>
      <c r="H32" s="88"/>
    </row>
    <row r="33" spans="3:6" ht="12.75">
      <c r="C33" s="46"/>
      <c r="D33" s="46"/>
      <c r="E33" s="46"/>
      <c r="F33" s="46"/>
    </row>
    <row r="34" spans="1:12" ht="12.75">
      <c r="A34" t="s">
        <v>31</v>
      </c>
      <c r="B34" s="75" t="s">
        <v>138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2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ht="12.75">
      <c r="A39" t="s">
        <v>100</v>
      </c>
    </row>
    <row r="40" spans="1:12" ht="12.75">
      <c r="A40" s="25" t="s">
        <v>83</v>
      </c>
      <c r="B40" s="26" t="s">
        <v>84</v>
      </c>
      <c r="C40" s="26" t="s">
        <v>85</v>
      </c>
      <c r="D40" s="26" t="s">
        <v>86</v>
      </c>
      <c r="E40" s="26" t="s">
        <v>87</v>
      </c>
      <c r="F40" s="26" t="s">
        <v>88</v>
      </c>
      <c r="G40" s="26" t="s">
        <v>89</v>
      </c>
      <c r="H40" s="26" t="s">
        <v>90</v>
      </c>
      <c r="I40" s="26" t="s">
        <v>91</v>
      </c>
      <c r="J40" s="26" t="s">
        <v>92</v>
      </c>
      <c r="K40" s="26" t="s">
        <v>93</v>
      </c>
      <c r="L40" s="27" t="s">
        <v>94</v>
      </c>
    </row>
    <row r="41" spans="1:12" ht="12.75">
      <c r="A41" s="28" t="s">
        <v>48</v>
      </c>
      <c r="B41" s="29">
        <f>$E3*HRSW!$B7</f>
        <v>17100</v>
      </c>
      <c r="C41" s="29">
        <f>$E3*HRSW!$B8</f>
        <v>15930</v>
      </c>
      <c r="D41" s="29">
        <f>$E3*HRSW!$B9</f>
        <v>4950</v>
      </c>
      <c r="E41" s="29">
        <f>$E3*HRSW!$B10</f>
        <v>0</v>
      </c>
      <c r="F41" s="29">
        <f>$E3*HRSW!$B11</f>
        <v>44469</v>
      </c>
      <c r="G41" s="29">
        <f>$E3*HRSW!$B12</f>
        <v>11070</v>
      </c>
      <c r="H41" s="29">
        <f>$E3*HRSW!$B13</f>
        <v>14382</v>
      </c>
      <c r="I41" s="29">
        <f>$E3*HRSW!$B14</f>
        <v>14094</v>
      </c>
      <c r="J41" s="29">
        <f>$E3*HRSW!$B15</f>
        <v>0</v>
      </c>
      <c r="K41" s="29">
        <f>$E3*HRSW!$B16</f>
        <v>5400</v>
      </c>
      <c r="L41" s="30">
        <f>$E3*HRSW!$B17</f>
        <v>3348</v>
      </c>
    </row>
    <row r="42" spans="1:12" ht="12.75">
      <c r="A42" s="31" t="s">
        <v>49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50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29922</v>
      </c>
      <c r="C45" s="19">
        <f>$E7*Soyb!$B8</f>
        <v>8400</v>
      </c>
      <c r="D45" s="19">
        <f>$E7*Soyb!$B9</f>
        <v>0</v>
      </c>
      <c r="E45" s="19">
        <f>$E7*Soyb!$B10</f>
        <v>4800</v>
      </c>
      <c r="F45" s="19">
        <f>$E7*Soyb!$B11</f>
        <v>72</v>
      </c>
      <c r="G45" s="19">
        <f>$E7*Soyb!$B12</f>
        <v>7080</v>
      </c>
      <c r="H45" s="19">
        <f>$E7*Soyb!$B13</f>
        <v>8070</v>
      </c>
      <c r="I45" s="19">
        <f>$E7*Soyb!$B14</f>
        <v>9018</v>
      </c>
      <c r="J45" s="19">
        <f>$E7*Soyb!$B15</f>
        <v>0</v>
      </c>
      <c r="K45" s="19">
        <f>$E7*Soyb!$B16</f>
        <v>2100</v>
      </c>
      <c r="L45" s="32">
        <f>$E7*Soyb!$B17</f>
        <v>1824</v>
      </c>
    </row>
    <row r="46" spans="1:12" ht="12.75">
      <c r="A46" s="31" t="s">
        <v>80</v>
      </c>
      <c r="B46" s="19">
        <f>$E8*Drybean!$B7</f>
        <v>12600</v>
      </c>
      <c r="C46" s="19">
        <f>$E8*Drybean!$B8</f>
        <v>8850</v>
      </c>
      <c r="D46" s="19">
        <f>$E8*Drybean!$B9</f>
        <v>5400</v>
      </c>
      <c r="E46" s="19">
        <f>$E8*Drybean!$B10</f>
        <v>0</v>
      </c>
      <c r="F46" s="19">
        <f>$E8*Drybean!$B11</f>
        <v>8823</v>
      </c>
      <c r="G46" s="19">
        <f>$E8*Drybean!$B12</f>
        <v>7800</v>
      </c>
      <c r="H46" s="19">
        <f>$E8*Drybean!$B13</f>
        <v>5331</v>
      </c>
      <c r="I46" s="19">
        <f>$E8*Drybean!$B14</f>
        <v>4959</v>
      </c>
      <c r="J46" s="19">
        <f>$E8*Drybean!$B15</f>
        <v>0</v>
      </c>
      <c r="K46" s="19">
        <f>$E8*Drybean!$B16</f>
        <v>1800</v>
      </c>
      <c r="L46" s="32">
        <f>$E8*Drybean!$B17</f>
        <v>1458</v>
      </c>
    </row>
    <row r="47" spans="1:12" ht="12.75">
      <c r="A47" s="31" t="s">
        <v>51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52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53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54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57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58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55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56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76</v>
      </c>
      <c r="B55" s="20">
        <f>SUM(B41:B54)</f>
        <v>59622</v>
      </c>
      <c r="C55" s="20">
        <f aca="true" t="shared" si="4" ref="C55:L55">SUM(C41:C54)</f>
        <v>33180</v>
      </c>
      <c r="D55" s="20">
        <f t="shared" si="4"/>
        <v>10350</v>
      </c>
      <c r="E55" s="20">
        <f t="shared" si="4"/>
        <v>4800</v>
      </c>
      <c r="F55" s="20">
        <f t="shared" si="4"/>
        <v>53364</v>
      </c>
      <c r="G55" s="20">
        <f t="shared" si="4"/>
        <v>25950</v>
      </c>
      <c r="H55" s="20">
        <f t="shared" si="4"/>
        <v>27783</v>
      </c>
      <c r="I55" s="20">
        <f t="shared" si="4"/>
        <v>28071</v>
      </c>
      <c r="J55" s="20">
        <f t="shared" si="4"/>
        <v>0</v>
      </c>
      <c r="K55" s="20">
        <f t="shared" si="4"/>
        <v>9300</v>
      </c>
      <c r="L55" s="34">
        <f t="shared" si="4"/>
        <v>6630</v>
      </c>
    </row>
    <row r="56" spans="1:12" ht="12.75">
      <c r="A56" s="33" t="s">
        <v>95</v>
      </c>
      <c r="B56" s="20"/>
      <c r="C56" s="34"/>
      <c r="D56" s="35">
        <f>SUM(B55:L55)</f>
        <v>259050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C11" sqref="C11:G1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46</v>
      </c>
      <c r="C2" s="83"/>
      <c r="D2" s="83"/>
      <c r="E2" s="83"/>
      <c r="F2" s="83"/>
      <c r="G2" s="83"/>
    </row>
    <row r="3" spans="1:7" ht="12.75">
      <c r="A3" t="s">
        <v>82</v>
      </c>
      <c r="B3" s="12">
        <v>5.57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256.22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143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9" t="s">
        <v>150</v>
      </c>
      <c r="D10" s="83"/>
      <c r="E10" s="83"/>
      <c r="F10" s="83"/>
      <c r="G10" s="83"/>
    </row>
    <row r="11" spans="1:7" ht="12.75">
      <c r="A11" s="1" t="s">
        <v>12</v>
      </c>
      <c r="B11" s="11">
        <v>49.41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12.3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15.98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15.66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3.72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145.27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10.66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96.46000000000001</v>
      </c>
      <c r="C25" s="83"/>
      <c r="D25" s="83"/>
      <c r="E25" s="83"/>
      <c r="F25" s="83"/>
      <c r="G25" s="83"/>
    </row>
    <row r="26" spans="2:7" ht="12.75" customHeight="1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241.73000000000002</v>
      </c>
      <c r="C27" s="83"/>
      <c r="D27" s="83"/>
      <c r="E27" s="83"/>
      <c r="F27" s="83"/>
      <c r="G27" s="83"/>
    </row>
    <row r="28" spans="2:7" ht="12.75" customHeight="1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14.490000000000009</v>
      </c>
      <c r="C29" s="83"/>
      <c r="D29" s="83"/>
      <c r="E29" s="83"/>
      <c r="F29" s="83"/>
      <c r="G29" s="83"/>
    </row>
    <row r="30" spans="2:7" ht="12.75" customHeight="1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3.1580434782608697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2.0969565217391306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5.255000000000001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10:G10"/>
    <mergeCell ref="C11:G11"/>
    <mergeCell ref="C12:G12"/>
    <mergeCell ref="C13:G13"/>
    <mergeCell ref="C24:G24"/>
    <mergeCell ref="C25:G25"/>
    <mergeCell ref="C14:G14"/>
    <mergeCell ref="C15:G15"/>
    <mergeCell ref="C16:G16"/>
    <mergeCell ref="C17:G17"/>
    <mergeCell ref="C18:G18"/>
    <mergeCell ref="C19:G19"/>
    <mergeCell ref="C20:G20"/>
    <mergeCell ref="C21:G21"/>
    <mergeCell ref="C8:G8"/>
    <mergeCell ref="C9:G9"/>
    <mergeCell ref="C2:G2"/>
    <mergeCell ref="C3:G3"/>
    <mergeCell ref="C4:G4"/>
    <mergeCell ref="C5:G5"/>
    <mergeCell ref="C6:G6"/>
    <mergeCell ref="C7:G7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2" sqref="C2:G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3" t="s">
        <v>0</v>
      </c>
      <c r="C1" s="85" t="s">
        <v>31</v>
      </c>
      <c r="D1" s="85"/>
      <c r="E1" s="85"/>
      <c r="F1" s="85"/>
      <c r="G1" s="85"/>
    </row>
    <row r="2" spans="1:7" ht="12.75">
      <c r="A2" t="s">
        <v>29</v>
      </c>
      <c r="B2" s="9">
        <v>38</v>
      </c>
      <c r="C2" s="83"/>
      <c r="D2" s="83"/>
      <c r="E2" s="83"/>
      <c r="F2" s="83"/>
      <c r="G2" s="83"/>
    </row>
    <row r="3" spans="1:7" ht="12.75">
      <c r="A3" t="s">
        <v>82</v>
      </c>
      <c r="B3" s="12">
        <v>6.39</v>
      </c>
      <c r="C3" s="83" t="s">
        <v>134</v>
      </c>
      <c r="D3" s="83"/>
      <c r="E3" s="83"/>
      <c r="F3" s="83"/>
      <c r="G3" s="83"/>
    </row>
    <row r="4" spans="1:7" ht="12.75">
      <c r="A4" t="s">
        <v>28</v>
      </c>
      <c r="B4" s="2">
        <f>B2*B3</f>
        <v>242.82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19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17.7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5.5</v>
      </c>
      <c r="C9" s="83" t="s">
        <v>143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 t="s">
        <v>148</v>
      </c>
      <c r="D10" s="83"/>
      <c r="E10" s="83"/>
      <c r="F10" s="83"/>
      <c r="G10" s="83"/>
    </row>
    <row r="11" spans="1:7" ht="12.75">
      <c r="A11" s="1" t="s">
        <v>12</v>
      </c>
      <c r="B11" s="11">
        <v>38.94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10.8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15.53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15.41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3.38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132.26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5.48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17.26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10.48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95.82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228.07999999999998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14.740000000000009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3.4805263157894735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2.521578947368421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6.002105263157894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60</v>
      </c>
      <c r="C2" s="83"/>
      <c r="D2" s="83"/>
      <c r="E2" s="83"/>
      <c r="F2" s="83"/>
      <c r="G2" s="83"/>
    </row>
    <row r="3" spans="1:7" ht="12.75">
      <c r="A3" t="s">
        <v>82</v>
      </c>
      <c r="B3" s="12">
        <v>3.45</v>
      </c>
      <c r="C3" s="83" t="s">
        <v>139</v>
      </c>
      <c r="D3" s="83"/>
      <c r="E3" s="83"/>
      <c r="F3" s="83"/>
      <c r="G3" s="83"/>
    </row>
    <row r="4" spans="1:7" ht="12.75">
      <c r="A4" t="s">
        <v>28</v>
      </c>
      <c r="B4" s="2">
        <f>B2*B3</f>
        <v>207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13.2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14.7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1.5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37.19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5.8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17.91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16.9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2.97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116.16999999999999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6.05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19.18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11.73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99.56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215.73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-8.72999999999999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1.9361666666666664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1.6593333333333333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3.5955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108</v>
      </c>
      <c r="C2" s="83"/>
      <c r="D2" s="83"/>
      <c r="E2" s="83"/>
      <c r="F2" s="83"/>
      <c r="G2" s="83"/>
    </row>
    <row r="3" spans="1:7" ht="12.75">
      <c r="A3" t="s">
        <v>82</v>
      </c>
      <c r="B3" s="12">
        <v>3.4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367.2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70.62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59.56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26.1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22.88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19.66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21.6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6.31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246.73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7.6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26.55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15.71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112.46000000000001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359.19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8.009999999999991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2.284537037037037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1.0412962962962964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3.325833333333333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30</v>
      </c>
      <c r="C2" s="83"/>
      <c r="D2" s="83"/>
      <c r="E2" s="83"/>
      <c r="F2" s="83"/>
      <c r="G2" s="83"/>
    </row>
    <row r="3" spans="1:7" ht="12.75">
      <c r="A3" t="s">
        <v>82</v>
      </c>
      <c r="B3" s="12">
        <v>8.92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267.6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49.87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14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8</v>
      </c>
      <c r="C10" s="83" t="s">
        <v>140</v>
      </c>
      <c r="D10" s="83"/>
      <c r="E10" s="83"/>
      <c r="F10" s="83"/>
      <c r="G10" s="83"/>
    </row>
    <row r="11" spans="1:7" ht="12.75">
      <c r="A11" s="1" t="s">
        <v>12</v>
      </c>
      <c r="B11" s="11">
        <v>0.12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11.8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13.45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15.03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3.5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3.04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118.81000000000002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5.26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16.81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9.99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94.66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213.47000000000003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54.129999999999995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7</v>
      </c>
      <c r="C31" s="83"/>
      <c r="D31" s="83"/>
      <c r="E31" s="83"/>
      <c r="F31" s="83"/>
      <c r="G31" s="83"/>
    </row>
    <row r="32" spans="1:7" ht="12.75">
      <c r="A32" s="1" t="s">
        <v>22</v>
      </c>
      <c r="B32" s="2">
        <f>B18/B2</f>
        <v>3.9603333333333337</v>
      </c>
      <c r="C32" s="83"/>
      <c r="D32" s="83"/>
      <c r="E32" s="83"/>
      <c r="F32" s="83"/>
      <c r="G32" s="83"/>
    </row>
    <row r="33" spans="1:7" ht="12.75">
      <c r="A33" t="s">
        <v>23</v>
      </c>
      <c r="B33" s="2">
        <f>B25/B2</f>
        <v>3.155333333333333</v>
      </c>
      <c r="C33" s="83"/>
      <c r="D33" s="83"/>
      <c r="E33" s="83"/>
      <c r="F33" s="83"/>
      <c r="G33" s="83"/>
    </row>
    <row r="34" spans="1:7" ht="12.75">
      <c r="A34" t="s">
        <v>27</v>
      </c>
      <c r="B34" s="2">
        <f>B27/B2</f>
        <v>7.115666666666668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3" t="s">
        <v>0</v>
      </c>
      <c r="C1" s="84" t="s">
        <v>31</v>
      </c>
      <c r="D1" s="84"/>
      <c r="E1" s="84"/>
      <c r="F1" s="84"/>
      <c r="G1" s="84"/>
    </row>
    <row r="2" spans="1:7" ht="12.75">
      <c r="A2" t="s">
        <v>29</v>
      </c>
      <c r="B2" s="9">
        <v>1510</v>
      </c>
      <c r="C2" s="83"/>
      <c r="D2" s="83"/>
      <c r="E2" s="83"/>
      <c r="F2" s="83"/>
      <c r="G2" s="83"/>
    </row>
    <row r="3" spans="1:7" ht="12.75">
      <c r="A3" t="s">
        <v>30</v>
      </c>
      <c r="B3" s="10">
        <v>0.26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392.6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42</v>
      </c>
      <c r="C7" s="83"/>
      <c r="D7" s="83"/>
      <c r="E7" s="83"/>
      <c r="F7" s="83"/>
      <c r="G7" s="83"/>
    </row>
    <row r="8" spans="1:7" ht="12.75">
      <c r="A8" s="1" t="s">
        <v>9</v>
      </c>
      <c r="B8" s="11">
        <v>29.5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18</v>
      </c>
      <c r="C9" s="83" t="s">
        <v>141</v>
      </c>
      <c r="D9" s="83"/>
      <c r="E9" s="83"/>
      <c r="F9" s="83"/>
      <c r="G9" s="83"/>
    </row>
    <row r="10" spans="1:7" ht="12.75">
      <c r="A10" s="1" t="s">
        <v>10</v>
      </c>
      <c r="B10" s="11">
        <v>0</v>
      </c>
      <c r="C10" s="83"/>
      <c r="D10" s="83"/>
      <c r="E10" s="83"/>
      <c r="F10" s="83"/>
      <c r="G10" s="83"/>
    </row>
    <row r="11" spans="1:7" ht="12.75">
      <c r="A11" s="1" t="s">
        <v>12</v>
      </c>
      <c r="B11" s="11">
        <v>29.41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26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17.77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16.53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0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6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4.86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190.07000000000002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6.34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21.21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13.65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103.80000000000001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293.87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98.73000000000002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0.12587417218543048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0.06874172185430465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0.19461589403973512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3" t="s">
        <v>0</v>
      </c>
      <c r="C1" s="90" t="s">
        <v>31</v>
      </c>
      <c r="D1" s="84"/>
      <c r="E1" s="84"/>
      <c r="F1" s="84"/>
      <c r="G1" s="84"/>
    </row>
    <row r="2" spans="1:7" ht="12.75">
      <c r="A2" t="s">
        <v>29</v>
      </c>
      <c r="B2" s="9">
        <v>1430</v>
      </c>
      <c r="C2" s="83"/>
      <c r="D2" s="83"/>
      <c r="E2" s="83"/>
      <c r="F2" s="83"/>
      <c r="G2" s="83"/>
    </row>
    <row r="3" spans="1:7" ht="12.75">
      <c r="A3" t="s">
        <v>82</v>
      </c>
      <c r="B3" s="10">
        <v>0.156</v>
      </c>
      <c r="C3" s="83"/>
      <c r="D3" s="83"/>
      <c r="E3" s="83"/>
      <c r="F3" s="83"/>
      <c r="G3" s="83"/>
    </row>
    <row r="4" spans="1:7" ht="12.75">
      <c r="A4" t="s">
        <v>28</v>
      </c>
      <c r="B4" s="2">
        <f>B2*B3</f>
        <v>223.08</v>
      </c>
      <c r="C4" s="83"/>
      <c r="D4" s="83"/>
      <c r="E4" s="83"/>
      <c r="F4" s="83"/>
      <c r="G4" s="83"/>
    </row>
    <row r="5" spans="3:7" ht="12.75">
      <c r="C5" s="83"/>
      <c r="D5" s="83"/>
      <c r="E5" s="83"/>
      <c r="F5" s="83"/>
      <c r="G5" s="83"/>
    </row>
    <row r="6" spans="1:7" ht="12.75">
      <c r="A6" t="s">
        <v>1</v>
      </c>
      <c r="C6" s="83"/>
      <c r="D6" s="83"/>
      <c r="E6" s="83"/>
      <c r="F6" s="83"/>
      <c r="G6" s="83"/>
    </row>
    <row r="7" spans="1:7" ht="12.75">
      <c r="A7" s="1" t="s">
        <v>8</v>
      </c>
      <c r="B7" s="11">
        <v>28.08</v>
      </c>
      <c r="C7" s="89" t="s">
        <v>151</v>
      </c>
      <c r="D7" s="83"/>
      <c r="E7" s="83"/>
      <c r="F7" s="83"/>
      <c r="G7" s="83"/>
    </row>
    <row r="8" spans="1:7" ht="12.75">
      <c r="A8" s="1" t="s">
        <v>9</v>
      </c>
      <c r="B8" s="11">
        <v>23.5</v>
      </c>
      <c r="C8" s="83"/>
      <c r="D8" s="83"/>
      <c r="E8" s="83"/>
      <c r="F8" s="83"/>
      <c r="G8" s="83"/>
    </row>
    <row r="9" spans="1:7" ht="12.75">
      <c r="A9" s="1" t="s">
        <v>24</v>
      </c>
      <c r="B9" s="11">
        <v>0</v>
      </c>
      <c r="C9" s="83"/>
      <c r="D9" s="83"/>
      <c r="E9" s="83"/>
      <c r="F9" s="83"/>
      <c r="G9" s="83"/>
    </row>
    <row r="10" spans="1:7" ht="12.75">
      <c r="A10" s="1" t="s">
        <v>10</v>
      </c>
      <c r="B10" s="11">
        <v>6</v>
      </c>
      <c r="C10" s="83" t="s">
        <v>142</v>
      </c>
      <c r="D10" s="83"/>
      <c r="E10" s="83"/>
      <c r="F10" s="83"/>
      <c r="G10" s="83"/>
    </row>
    <row r="11" spans="1:7" ht="12.75">
      <c r="A11" s="1" t="s">
        <v>12</v>
      </c>
      <c r="B11" s="11">
        <v>26.89</v>
      </c>
      <c r="C11" s="83"/>
      <c r="D11" s="83"/>
      <c r="E11" s="83"/>
      <c r="F11" s="83"/>
      <c r="G11" s="83"/>
    </row>
    <row r="12" spans="1:7" ht="12.75">
      <c r="A12" s="1" t="s">
        <v>11</v>
      </c>
      <c r="B12" s="11">
        <v>10.6</v>
      </c>
      <c r="C12" s="83"/>
      <c r="D12" s="83"/>
      <c r="E12" s="83"/>
      <c r="F12" s="83"/>
      <c r="G12" s="83"/>
    </row>
    <row r="13" spans="1:7" ht="12.75">
      <c r="A13" s="1" t="s">
        <v>13</v>
      </c>
      <c r="B13" s="11">
        <v>16.09</v>
      </c>
      <c r="C13" s="83"/>
      <c r="D13" s="83"/>
      <c r="E13" s="83"/>
      <c r="F13" s="83"/>
      <c r="G13" s="83"/>
    </row>
    <row r="14" spans="1:7" ht="12.75">
      <c r="A14" s="1" t="s">
        <v>14</v>
      </c>
      <c r="B14" s="11">
        <v>14.28</v>
      </c>
      <c r="C14" s="83"/>
      <c r="D14" s="83"/>
      <c r="E14" s="83"/>
      <c r="F14" s="83"/>
      <c r="G14" s="83"/>
    </row>
    <row r="15" spans="1:7" ht="12.75">
      <c r="A15" s="1" t="s">
        <v>15</v>
      </c>
      <c r="B15" s="11">
        <v>2.86</v>
      </c>
      <c r="C15" s="83"/>
      <c r="D15" s="83"/>
      <c r="E15" s="83"/>
      <c r="F15" s="83"/>
      <c r="G15" s="83"/>
    </row>
    <row r="16" spans="1:7" ht="12.75">
      <c r="A16" s="1" t="s">
        <v>16</v>
      </c>
      <c r="B16" s="11">
        <v>12</v>
      </c>
      <c r="C16" s="83"/>
      <c r="D16" s="83"/>
      <c r="E16" s="83"/>
      <c r="F16" s="83"/>
      <c r="G16" s="83"/>
    </row>
    <row r="17" spans="1:7" ht="12.75">
      <c r="A17" s="1" t="s">
        <v>17</v>
      </c>
      <c r="B17" s="12">
        <v>3.68</v>
      </c>
      <c r="C17" s="83"/>
      <c r="D17" s="83"/>
      <c r="E17" s="83"/>
      <c r="F17" s="83"/>
      <c r="G17" s="83"/>
    </row>
    <row r="18" spans="1:7" ht="12.75">
      <c r="A18" t="s">
        <v>2</v>
      </c>
      <c r="B18" s="2">
        <f>SUM(B7:B17)</f>
        <v>143.98000000000002</v>
      </c>
      <c r="C18" s="83"/>
      <c r="D18" s="83"/>
      <c r="E18" s="83"/>
      <c r="F18" s="83"/>
      <c r="G18" s="83"/>
    </row>
    <row r="19" spans="2:7" ht="12.75">
      <c r="B19" s="2"/>
      <c r="C19" s="83"/>
      <c r="D19" s="83"/>
      <c r="E19" s="83"/>
      <c r="F19" s="83"/>
      <c r="G19" s="83"/>
    </row>
    <row r="20" spans="1:7" ht="12.75">
      <c r="A20" t="s">
        <v>3</v>
      </c>
      <c r="B20" s="2"/>
      <c r="C20" s="83"/>
      <c r="D20" s="83"/>
      <c r="E20" s="83"/>
      <c r="F20" s="83"/>
      <c r="G20" s="83"/>
    </row>
    <row r="21" spans="1:7" ht="12.75">
      <c r="A21" s="1" t="s">
        <v>18</v>
      </c>
      <c r="B21" s="7">
        <v>5.84</v>
      </c>
      <c r="C21" s="83"/>
      <c r="D21" s="83"/>
      <c r="E21" s="83"/>
      <c r="F21" s="83"/>
      <c r="G21" s="83"/>
    </row>
    <row r="22" spans="1:7" ht="12.75">
      <c r="A22" s="1" t="s">
        <v>19</v>
      </c>
      <c r="B22" s="7">
        <v>19.01</v>
      </c>
      <c r="C22" s="83"/>
      <c r="D22" s="83"/>
      <c r="E22" s="83"/>
      <c r="F22" s="83"/>
      <c r="G22" s="83"/>
    </row>
    <row r="23" spans="1:7" ht="12.75">
      <c r="A23" s="1" t="s">
        <v>20</v>
      </c>
      <c r="B23" s="7">
        <v>11.51</v>
      </c>
      <c r="C23" s="83"/>
      <c r="D23" s="83"/>
      <c r="E23" s="83"/>
      <c r="F23" s="83"/>
      <c r="G23" s="83"/>
    </row>
    <row r="24" spans="1:7" ht="12.75">
      <c r="A24" s="1" t="s">
        <v>21</v>
      </c>
      <c r="B24" s="8">
        <v>62.6</v>
      </c>
      <c r="C24" s="83"/>
      <c r="D24" s="83"/>
      <c r="E24" s="83"/>
      <c r="F24" s="83"/>
      <c r="G24" s="83"/>
    </row>
    <row r="25" spans="1:7" ht="12.75">
      <c r="A25" t="s">
        <v>4</v>
      </c>
      <c r="B25" s="2">
        <f>SUM(B21:B24)</f>
        <v>98.96000000000001</v>
      </c>
      <c r="C25" s="83"/>
      <c r="D25" s="83"/>
      <c r="E25" s="83"/>
      <c r="F25" s="83"/>
      <c r="G25" s="83"/>
    </row>
    <row r="26" spans="2:7" ht="12.75">
      <c r="B26" s="2"/>
      <c r="C26" s="83"/>
      <c r="D26" s="83"/>
      <c r="E26" s="83"/>
      <c r="F26" s="83"/>
      <c r="G26" s="83"/>
    </row>
    <row r="27" spans="1:7" ht="12.75">
      <c r="A27" t="s">
        <v>5</v>
      </c>
      <c r="B27" s="2">
        <f>B18+B25</f>
        <v>242.94000000000003</v>
      </c>
      <c r="C27" s="83"/>
      <c r="D27" s="83"/>
      <c r="E27" s="83"/>
      <c r="F27" s="83"/>
      <c r="G27" s="83"/>
    </row>
    <row r="28" spans="2:7" ht="12.75">
      <c r="B28" s="2"/>
      <c r="C28" s="83"/>
      <c r="D28" s="83"/>
      <c r="E28" s="83"/>
      <c r="F28" s="83"/>
      <c r="G28" s="83"/>
    </row>
    <row r="29" spans="1:7" ht="12.75">
      <c r="A29" t="s">
        <v>33</v>
      </c>
      <c r="B29" s="2">
        <f>B4-B27</f>
        <v>-19.860000000000014</v>
      </c>
      <c r="C29" s="83"/>
      <c r="D29" s="83"/>
      <c r="E29" s="83"/>
      <c r="F29" s="83"/>
      <c r="G29" s="83"/>
    </row>
    <row r="30" spans="2:7" ht="12.75">
      <c r="B30" s="2"/>
      <c r="C30" s="83"/>
      <c r="D30" s="83"/>
      <c r="E30" s="83"/>
      <c r="F30" s="83"/>
      <c r="G30" s="83"/>
    </row>
    <row r="31" spans="1:7" ht="12.75">
      <c r="A31" t="s">
        <v>6</v>
      </c>
      <c r="B31" s="24" t="s">
        <v>39</v>
      </c>
      <c r="C31" s="83"/>
      <c r="D31" s="83"/>
      <c r="E31" s="83"/>
      <c r="F31" s="83"/>
      <c r="G31" s="83"/>
    </row>
    <row r="32" spans="1:7" ht="12.75">
      <c r="A32" s="1" t="s">
        <v>22</v>
      </c>
      <c r="B32" s="13">
        <f>B18/B2</f>
        <v>0.10068531468531469</v>
      </c>
      <c r="C32" s="83"/>
      <c r="D32" s="83"/>
      <c r="E32" s="83"/>
      <c r="F32" s="83"/>
      <c r="G32" s="83"/>
    </row>
    <row r="33" spans="1:7" ht="12.75">
      <c r="A33" t="s">
        <v>23</v>
      </c>
      <c r="B33" s="13">
        <f>B25/B2</f>
        <v>0.0692027972027972</v>
      </c>
      <c r="C33" s="83"/>
      <c r="D33" s="83"/>
      <c r="E33" s="83"/>
      <c r="F33" s="83"/>
      <c r="G33" s="83"/>
    </row>
    <row r="34" spans="1:7" ht="12.75">
      <c r="A34" t="s">
        <v>27</v>
      </c>
      <c r="B34" s="13">
        <f>B27/B2</f>
        <v>0.1698881118881119</v>
      </c>
      <c r="C34" s="83"/>
      <c r="D34" s="83"/>
      <c r="E34" s="83"/>
      <c r="F34" s="83"/>
      <c r="G34" s="83"/>
    </row>
  </sheetData>
  <sheetProtection sheet="1" objects="1" scenarios="1" selectLockedCells="1"/>
  <mergeCells count="34"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  <mergeCell ref="C21:G21"/>
    <mergeCell ref="C22:G22"/>
    <mergeCell ref="C9:G9"/>
    <mergeCell ref="C10:G10"/>
    <mergeCell ref="C11:G11"/>
    <mergeCell ref="C12:G12"/>
    <mergeCell ref="C23:G23"/>
    <mergeCell ref="C24:G24"/>
    <mergeCell ref="C13:G13"/>
    <mergeCell ref="C14:G14"/>
    <mergeCell ref="C15:G15"/>
    <mergeCell ref="C16:G16"/>
    <mergeCell ref="C17:G17"/>
    <mergeCell ref="C18:G18"/>
    <mergeCell ref="C19:G19"/>
    <mergeCell ref="C20:G20"/>
    <mergeCell ref="C7:G7"/>
    <mergeCell ref="C8:G8"/>
    <mergeCell ref="C1:G1"/>
    <mergeCell ref="C2:G2"/>
    <mergeCell ref="C3:G3"/>
    <mergeCell ref="C4:G4"/>
    <mergeCell ref="C5:G5"/>
    <mergeCell ref="C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2009-12-11T15:56:28Z</cp:lastPrinted>
  <dcterms:created xsi:type="dcterms:W3CDTF">2005-01-10T15:34:54Z</dcterms:created>
  <dcterms:modified xsi:type="dcterms:W3CDTF">2009-12-11T20:04:34Z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