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<sst xmlns="http://schemas.openxmlformats.org/spreadsheetml/2006/main" count="633" uniqueCount="144">
  <si>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</si>
  <si>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</si>
  <si>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</si>
  <si>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</si>
  <si>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</si>
  <si>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</si>
  <si>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</si>
  <si>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</si>
  <si>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</si>
  <si>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</si>
  <si>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</si>
  <si>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</si>
  <si>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</si>
  <si>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</si>
  <si>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</si>
  <si>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</si>
  <si>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</si>
  <si>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</si>
  <si>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</si>
  <si>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</si>
  <si>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</si>
  <si>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</si>
  <si>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</si>
  <si>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</si>
  <si>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</si>
  <si>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</si>
  <si>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</si>
  <si>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</si>
  <si>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</si>
  <si>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</si>
  <si>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</si>
  <si>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</si>
  <si>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</si>
  <si>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</si>
  <si>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</si>
  <si>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</si>
  <si>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</si>
  <si>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</si>
  <si>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</si>
  <si>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</si>
  <si>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</si>
  <si>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</si>
  <si>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</si>
  <si>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</si>
  <si>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</si>
  <si>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</si>
  <si>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</si>
  <si>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</si>
  <si>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</si>
  <si>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</si>
  <si>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</si>
  <si>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</si>
  <si>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</si>
  <si>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</si>
  <si>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</si>
  <si>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</si>
  <si>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</si>
  <si>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</si>
  <si>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</si>
  <si>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</si>
  <si>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</si>
  <si>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</si>
  <si>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</si>
  <si>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</si>
  <si>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</si>
  <si>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</si>
  <si>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</si>
  <si>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</si>
  <si>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</si>
  <si>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</si>
  <si>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</si>
  <si>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</si>
  <si>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</si>
  <si>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</si>
  <si>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</si>
  <si>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</si>
  <si>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</si>
  <si>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</si>
  <si>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</si>
  <si>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</si>
  <si>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</si>
  <si>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</si>
  <si>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</si>
  <si>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</si>
  <si>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</si>
  <si>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</si>
  <si>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</si>
  <si>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</si>
  <si>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</si>
  <si>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</si>
  <si>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</si>
  <si>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</si>
  <si>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</si>
  <si>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</si>
  <si>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</si>
  <si>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</si>
  <si>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</si>
  <si>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</si>
  <si>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</si>
  <si>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</si>
  <si>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</si>
  <si>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</si>
  <si>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</si>
  <si>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</si>
  <si>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</si>
  <si>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</si>
  <si>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</si>
  <si>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</si>
  <si>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</si>
  <si>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</si>
  <si>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</si>
  <si>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</si>
  <si>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</si>
  <si>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</si>
  <si>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</si>
  <si>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</si>
  <si>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</si>
  <si>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</si>
  <si>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</si>
  <si>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</si>
  <si>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</si>
  <si>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</si>
  <si>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</si>
  <si>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</si>
  <si>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</si>
  <si>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</si>
  <si>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</si>
  <si>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</si>
  <si>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</si>
  <si>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</si>
  <si>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</si>
  <si>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</si>
  <si>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</si>
  <si>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&lt;scroll down for direct cost summary&gt;</t>
  </si>
  <si>
    <t>Summary of Direct Costs</t>
  </si>
  <si>
    <t>North Dakota 2009 Projected Crop Budgets - North East</t>
  </si>
  <si>
    <t>Milling quality price, large risk of quality discounts</t>
  </si>
  <si>
    <t xml:space="preserve">Malt price, feed quality occurs 50%, price est. is $2.72 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</si>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</sst>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53" applyAlignment="1" applyProtection="1">
      <alignment/>
      <protection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55" t="s">
        <v>135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6" t="s">
        <v>103</v>
      </c>
      <c r="B2" s="56"/>
      <c r="C2" s="56"/>
      <c r="D2" s="56"/>
      <c r="E2" s="56"/>
      <c r="F2" s="56"/>
      <c r="G2" s="56"/>
      <c r="H2" s="56"/>
      <c r="I2" s="56"/>
      <c r="J2" s="56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104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105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106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107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108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109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110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111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112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113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114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115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116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117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118</v>
      </c>
      <c r="B19" s="48"/>
      <c r="C19" s="48"/>
      <c r="E19" s="48"/>
      <c r="F19" s="48"/>
      <c r="G19" s="48"/>
      <c r="H19" s="48"/>
    </row>
    <row r="20" spans="1:8" ht="12.75">
      <c r="A20" s="20" t="s">
        <v>119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120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121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122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123</v>
      </c>
      <c r="B25" s="48"/>
      <c r="C25" s="48"/>
      <c r="D25" s="48"/>
      <c r="E25" s="48"/>
      <c r="F25" s="48"/>
      <c r="G25" s="48"/>
      <c r="H25" s="48"/>
    </row>
    <row r="26" spans="1:8" ht="12.75" customHeight="1">
      <c r="A26" s="20" t="s">
        <v>124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125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126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127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63" t="s">
        <v>138</v>
      </c>
      <c r="B32" s="45" t="s">
        <v>139</v>
      </c>
      <c r="C32" s="45"/>
      <c r="D32" s="50"/>
      <c r="E32" s="45" t="s">
        <v>140</v>
      </c>
      <c r="F32" s="45"/>
      <c r="G32" s="45"/>
      <c r="H32" s="45"/>
    </row>
    <row r="33" spans="1:11" ht="12.75">
      <c r="A33" s="45" t="s">
        <v>141</v>
      </c>
      <c r="B33" s="64" t="s">
        <v>142</v>
      </c>
      <c r="C33" s="65"/>
      <c r="D33" s="65"/>
      <c r="E33" s="65"/>
      <c r="F33" s="65"/>
      <c r="G33" s="65"/>
      <c r="H33" s="45" t="s">
        <v>143</v>
      </c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1290</v>
      </c>
      <c r="C2" s="60"/>
      <c r="D2" s="60"/>
      <c r="E2" s="60"/>
      <c r="F2" s="60"/>
      <c r="G2" s="60"/>
    </row>
    <row r="3" spans="1:7" ht="12.75">
      <c r="A3" t="s">
        <v>87</v>
      </c>
      <c r="B3" s="10">
        <v>0.212</v>
      </c>
      <c r="C3" s="60"/>
      <c r="D3" s="60"/>
      <c r="E3" s="60"/>
      <c r="F3" s="60"/>
      <c r="G3" s="60"/>
    </row>
    <row r="4" spans="1:7" ht="12.75">
      <c r="A4" t="s">
        <v>28</v>
      </c>
      <c r="B4">
        <f>B2*B3</f>
        <v>273.48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37.05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22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12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40.91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20.8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12.92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14.09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2.58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13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4.82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180.17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5.71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18.15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11.21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75.27000000000001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255.44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18.04000000000002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39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0.13966666666666666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0.05834883720930233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0.198015503875969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1470</v>
      </c>
      <c r="C2" s="60"/>
      <c r="D2" s="60"/>
      <c r="E2" s="60"/>
      <c r="F2" s="60"/>
      <c r="G2" s="60"/>
    </row>
    <row r="3" spans="1:7" ht="12.75">
      <c r="A3" t="s">
        <v>87</v>
      </c>
      <c r="B3" s="12">
        <v>0.155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227.85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39.5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18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81.15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15.6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10.23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12.35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4.9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183.23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4.82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14.79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8.61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68.42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251.64999999999998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-23.799999999999983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39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0.12464625850340136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0.04654421768707483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0.17119047619047617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21</v>
      </c>
      <c r="C2" s="60"/>
      <c r="D2" s="60"/>
      <c r="E2" s="60"/>
      <c r="F2" s="60"/>
      <c r="G2" s="60"/>
    </row>
    <row r="3" spans="1:7" ht="12.75">
      <c r="A3" t="s">
        <v>87</v>
      </c>
      <c r="B3" s="10">
        <v>7.91</v>
      </c>
      <c r="C3" s="60"/>
      <c r="D3" s="60"/>
      <c r="E3" s="60"/>
      <c r="F3" s="60"/>
      <c r="G3" s="60"/>
    </row>
    <row r="4" spans="1:7" ht="12.75">
      <c r="A4" t="s">
        <v>28</v>
      </c>
      <c r="B4">
        <f>B2*B3</f>
        <v>166.11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11.2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17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37.44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9.3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11.82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13.66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2.8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104.71999999999998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5.2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16.09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10.07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71.56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176.27999999999997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-10.169999999999959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4.986666666666666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3.4076190476190478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8.394285714285713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34</v>
      </c>
      <c r="C2" s="60"/>
      <c r="D2" s="60"/>
      <c r="E2" s="60"/>
      <c r="F2" s="60"/>
      <c r="G2" s="60"/>
    </row>
    <row r="3" spans="1:7" ht="12.75">
      <c r="A3" t="s">
        <v>87</v>
      </c>
      <c r="B3" s="12">
        <v>6.48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220.32000000000002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33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20.4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18.38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13.1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12.56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14.64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6.25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3.25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121.58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5.35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17.67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10.2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73.42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195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25.32000000000002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3.5758823529411763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2.1594117647058826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5.735294117647059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60</v>
      </c>
      <c r="C2" s="60"/>
      <c r="D2" s="60"/>
      <c r="E2" s="60"/>
      <c r="F2" s="60"/>
      <c r="G2" s="60"/>
    </row>
    <row r="3" spans="1:7" ht="12.75">
      <c r="A3" t="s">
        <v>87</v>
      </c>
      <c r="B3" s="12">
        <v>2.3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138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8.8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4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55.27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9.3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13.57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14.59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2.94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109.97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5.67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17.45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10.49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73.81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183.78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-45.78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1.8328333333333333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1.2301666666666666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3.063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950</v>
      </c>
      <c r="C2" s="60"/>
      <c r="D2" s="60"/>
      <c r="E2" s="60"/>
      <c r="F2" s="60"/>
      <c r="G2" s="60"/>
    </row>
    <row r="3" spans="1:7" ht="12.75">
      <c r="A3" t="s">
        <v>87</v>
      </c>
      <c r="B3" s="12">
        <v>0.295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280.25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11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6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41.95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6.4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10.71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12.78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2.9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108.24000000000001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4.86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15.08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9.04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69.18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177.42000000000002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102.82999999999998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39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0.11393684210526317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0.07282105263157895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0.18675789473684212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950</v>
      </c>
      <c r="C2" s="60"/>
      <c r="D2" s="60"/>
      <c r="E2" s="60"/>
      <c r="F2" s="60"/>
      <c r="G2" s="60"/>
    </row>
    <row r="3" spans="1:7" ht="12.75">
      <c r="A3" t="s">
        <v>30</v>
      </c>
      <c r="B3" s="10">
        <v>0.196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186.20000000000002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25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9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24.54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0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12.68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14.13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2.39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89.24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5.26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16.55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10.26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72.27000000000001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161.51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24.690000000000026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39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0.09393684210526315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0.07607368421052632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0.17001052631578947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1600</v>
      </c>
      <c r="C2" s="60"/>
      <c r="D2" s="60"/>
      <c r="E2" s="60"/>
      <c r="F2" s="60"/>
      <c r="G2" s="60"/>
    </row>
    <row r="3" spans="1:7" ht="12.75">
      <c r="A3" t="s">
        <v>30</v>
      </c>
      <c r="B3" s="10">
        <v>0.065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104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2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33.75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0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12.25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13.75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1.88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70.13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5.24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16.28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9.86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71.58000000000001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141.71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-37.71000000000001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0.043831249999999995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0.044737500000000006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0.08856875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48</v>
      </c>
      <c r="C2" s="60"/>
      <c r="D2" s="60"/>
      <c r="E2" s="60"/>
      <c r="F2" s="60"/>
      <c r="G2" s="60"/>
    </row>
    <row r="3" spans="1:7" ht="12.75">
      <c r="A3" t="s">
        <v>88</v>
      </c>
      <c r="B3" s="10">
        <v>5.28</v>
      </c>
      <c r="C3" s="60"/>
      <c r="D3" s="60"/>
      <c r="E3" s="60"/>
      <c r="F3" s="60"/>
      <c r="G3" s="60"/>
    </row>
    <row r="4" spans="1:7" ht="12.75">
      <c r="A4" t="s">
        <v>28</v>
      </c>
      <c r="B4">
        <f>B2*B3</f>
        <v>253.44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10.5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17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9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91.81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14.1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10.2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12.19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6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4.7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175.49999999999997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4.9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14.65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8.29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68.04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243.53999999999996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9.900000000000034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3.6562499999999996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1.4175000000000002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5.0737499999999995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65</v>
      </c>
      <c r="C1" s="22" t="s">
        <v>67</v>
      </c>
      <c r="D1" s="43" t="s">
        <v>128</v>
      </c>
      <c r="E1" s="23" t="s">
        <v>75</v>
      </c>
      <c r="F1" s="22" t="s">
        <v>79</v>
      </c>
      <c r="G1" s="22" t="s">
        <v>80</v>
      </c>
      <c r="H1" s="22" t="s">
        <v>70</v>
      </c>
    </row>
    <row r="2" spans="1:8" ht="12.75">
      <c r="A2" s="16" t="s">
        <v>64</v>
      </c>
      <c r="B2" s="16" t="s">
        <v>66</v>
      </c>
      <c r="C2" s="16" t="s">
        <v>68</v>
      </c>
      <c r="D2" s="51" t="s">
        <v>129</v>
      </c>
      <c r="E2" s="17" t="s">
        <v>76</v>
      </c>
      <c r="F2" s="16" t="s">
        <v>76</v>
      </c>
      <c r="G2" s="16" t="s">
        <v>76</v>
      </c>
      <c r="H2" s="16" t="s">
        <v>69</v>
      </c>
    </row>
    <row r="3" spans="1:8" ht="12.75">
      <c r="A3" s="4" t="s">
        <v>51</v>
      </c>
      <c r="B3" s="52">
        <f>HRSW!B4</f>
        <v>224.22</v>
      </c>
      <c r="C3" s="52">
        <f>HRSW!B18</f>
        <v>150.08</v>
      </c>
      <c r="D3" s="15">
        <f>B3-C3</f>
        <v>74.13999999999999</v>
      </c>
      <c r="E3" s="24">
        <v>800</v>
      </c>
      <c r="F3" s="25">
        <f aca="true" t="shared" si="0" ref="F3:F18">B3*E3</f>
        <v>179376</v>
      </c>
      <c r="G3" s="25">
        <f aca="true" t="shared" si="1" ref="G3:G18">E3*C3</f>
        <v>120064.00000000001</v>
      </c>
      <c r="H3" s="25">
        <f>F3-G3</f>
        <v>59311.999999999985</v>
      </c>
    </row>
    <row r="4" spans="1:8" ht="12.75">
      <c r="A4" s="4" t="s">
        <v>52</v>
      </c>
      <c r="B4" s="52">
        <f>Durum!B4</f>
        <v>268.56</v>
      </c>
      <c r="C4" s="52">
        <f>Durum!B18</f>
        <v>151.45000000000002</v>
      </c>
      <c r="D4" s="15">
        <f aca="true" t="shared" si="2" ref="D4:D18">B4-C4</f>
        <v>117.10999999999999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8">F4-G4</f>
        <v>0</v>
      </c>
    </row>
    <row r="5" spans="1:8" ht="12.75">
      <c r="A5" s="4" t="s">
        <v>53</v>
      </c>
      <c r="B5" s="52">
        <f>Barley!B4</f>
        <v>227.92000000000002</v>
      </c>
      <c r="C5" s="52">
        <f>Barley!B18</f>
        <v>133.1</v>
      </c>
      <c r="D5" s="15">
        <f t="shared" si="2"/>
        <v>94.82000000000002</v>
      </c>
      <c r="E5" s="24">
        <v>500</v>
      </c>
      <c r="F5" s="25">
        <f t="shared" si="0"/>
        <v>113960.00000000001</v>
      </c>
      <c r="G5" s="25">
        <f t="shared" si="1"/>
        <v>66550</v>
      </c>
      <c r="H5" s="25">
        <f t="shared" si="3"/>
        <v>47410.000000000015</v>
      </c>
    </row>
    <row r="6" spans="1:8" ht="12.75">
      <c r="A6" s="4" t="s">
        <v>26</v>
      </c>
      <c r="B6" s="52">
        <f>Corn!B4</f>
        <v>326.89</v>
      </c>
      <c r="C6" s="52">
        <f>Corn!B18</f>
        <v>269.65000000000003</v>
      </c>
      <c r="D6" s="15">
        <f t="shared" si="2"/>
        <v>57.23999999999995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25</v>
      </c>
      <c r="B7" s="52">
        <f>Soyb!B4</f>
        <v>221.94000000000003</v>
      </c>
      <c r="C7" s="52">
        <f>Soyb!B18</f>
        <v>138.36999999999998</v>
      </c>
      <c r="D7" s="15">
        <f t="shared" si="2"/>
        <v>83.57000000000005</v>
      </c>
      <c r="E7" s="24">
        <v>500</v>
      </c>
      <c r="F7" s="25">
        <f t="shared" si="0"/>
        <v>110970.00000000001</v>
      </c>
      <c r="G7" s="25">
        <f t="shared" si="1"/>
        <v>69184.99999999999</v>
      </c>
      <c r="H7" s="25">
        <f t="shared" si="3"/>
        <v>41785.00000000003</v>
      </c>
    </row>
    <row r="8" spans="1:8" ht="12.75">
      <c r="A8" s="4" t="s">
        <v>85</v>
      </c>
      <c r="B8" s="52">
        <f>Drybean!B4</f>
        <v>338.4</v>
      </c>
      <c r="C8" s="52">
        <f>Drybean!B18</f>
        <v>178.45</v>
      </c>
      <c r="D8" s="15">
        <f t="shared" si="2"/>
        <v>159.95</v>
      </c>
      <c r="E8" s="24">
        <v>200</v>
      </c>
      <c r="F8" s="25">
        <f t="shared" si="0"/>
        <v>67680</v>
      </c>
      <c r="G8" s="25">
        <f t="shared" si="1"/>
        <v>35690</v>
      </c>
      <c r="H8" s="25">
        <f t="shared" si="3"/>
        <v>31990</v>
      </c>
    </row>
    <row r="9" spans="1:8" ht="12.75">
      <c r="A9" s="4" t="s">
        <v>54</v>
      </c>
      <c r="B9" s="52">
        <f>Oil_SF!B4</f>
        <v>232.36</v>
      </c>
      <c r="C9" s="52">
        <f>Oil_SF!B18</f>
        <v>158.03</v>
      </c>
      <c r="D9" s="15">
        <f t="shared" si="2"/>
        <v>74.33000000000001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55</v>
      </c>
      <c r="B10" s="52">
        <f>Conf_SF!B4</f>
        <v>273.48</v>
      </c>
      <c r="C10" s="52">
        <f>Conf_SF!B18</f>
        <v>180.17</v>
      </c>
      <c r="D10" s="15">
        <f t="shared" si="2"/>
        <v>93.31000000000003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56</v>
      </c>
      <c r="B11" s="52">
        <f>Canola!B4</f>
        <v>227.85</v>
      </c>
      <c r="C11" s="52">
        <f>Canola!B18</f>
        <v>183.23</v>
      </c>
      <c r="D11" s="15">
        <f t="shared" si="2"/>
        <v>44.620000000000005</v>
      </c>
      <c r="E11" s="24">
        <v>200</v>
      </c>
      <c r="F11" s="25">
        <f t="shared" si="0"/>
        <v>45570</v>
      </c>
      <c r="G11" s="25">
        <f t="shared" si="1"/>
        <v>36646</v>
      </c>
      <c r="H11" s="25">
        <f t="shared" si="3"/>
        <v>8924</v>
      </c>
    </row>
    <row r="12" spans="1:8" ht="12.75">
      <c r="A12" s="4" t="s">
        <v>57</v>
      </c>
      <c r="B12" s="52">
        <f>Flax!B4</f>
        <v>166.11</v>
      </c>
      <c r="C12" s="52">
        <f>Flax!B18</f>
        <v>104.71999999999998</v>
      </c>
      <c r="D12" s="15">
        <f t="shared" si="2"/>
        <v>61.39000000000003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60</v>
      </c>
      <c r="B13" s="52">
        <f>Peas!B4</f>
        <v>220.32000000000002</v>
      </c>
      <c r="C13" s="52">
        <f>Peas!B18</f>
        <v>121.58</v>
      </c>
      <c r="D13" s="15">
        <f t="shared" si="2"/>
        <v>98.74000000000002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61</v>
      </c>
      <c r="B14" s="52">
        <f>Oats!B4</f>
        <v>138</v>
      </c>
      <c r="C14" s="52">
        <f>Oats!B18</f>
        <v>109.97</v>
      </c>
      <c r="D14" s="15">
        <f t="shared" si="2"/>
        <v>28.03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58</v>
      </c>
      <c r="B15" s="52">
        <f>Mustard!B4</f>
        <v>280.25</v>
      </c>
      <c r="C15" s="52">
        <f>Mustard!B18</f>
        <v>108.24000000000001</v>
      </c>
      <c r="D15" s="15">
        <f t="shared" si="2"/>
        <v>172.01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59</v>
      </c>
      <c r="B16" s="52">
        <f>Buckwht!B4</f>
        <v>186.20000000000002</v>
      </c>
      <c r="C16" s="52">
        <f>Buckwht!B18</f>
        <v>89.24</v>
      </c>
      <c r="D16" s="15">
        <f t="shared" si="2"/>
        <v>96.96000000000002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62</v>
      </c>
      <c r="B17" s="52">
        <f>Millet!B4</f>
        <v>104</v>
      </c>
      <c r="C17" s="52">
        <f>Millet!B18</f>
        <v>70.13</v>
      </c>
      <c r="D17" s="15">
        <f t="shared" si="2"/>
        <v>33.870000000000005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63</v>
      </c>
      <c r="B18" s="52">
        <f>'Wint.Wht'!B4</f>
        <v>253.44</v>
      </c>
      <c r="C18" s="52">
        <f>'Wint.Wht'!B18</f>
        <v>175.49999999999997</v>
      </c>
      <c r="D18" s="53">
        <f t="shared" si="2"/>
        <v>77.94000000000003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3"/>
        <v>0</v>
      </c>
    </row>
    <row r="19" spans="1:8" ht="12.75">
      <c r="A19" s="14" t="s">
        <v>81</v>
      </c>
      <c r="B19" s="14"/>
      <c r="C19" s="14"/>
      <c r="D19" s="14"/>
      <c r="E19" s="26">
        <f>SUM(E3:E18)</f>
        <v>2200</v>
      </c>
      <c r="F19" s="26">
        <f>SUM(F3:F18)</f>
        <v>517556</v>
      </c>
      <c r="G19" s="26">
        <f>SUM(G3:G18)</f>
        <v>328135</v>
      </c>
      <c r="H19" s="26">
        <f>SUM(H3:H18)</f>
        <v>189421.00000000003</v>
      </c>
    </row>
    <row r="20" spans="1:7" ht="12.75">
      <c r="A20" s="4"/>
      <c r="B20" s="4"/>
      <c r="C20" s="4"/>
      <c r="D20" s="4"/>
      <c r="E20" s="18"/>
      <c r="F20" s="18"/>
      <c r="G20" s="18"/>
    </row>
    <row r="21" spans="1:8" ht="12.75">
      <c r="A21" s="3"/>
      <c r="B21" s="3"/>
      <c r="C21" s="57" t="s">
        <v>50</v>
      </c>
      <c r="D21" s="57"/>
      <c r="E21" s="57"/>
      <c r="F21" s="3"/>
      <c r="G21" s="3"/>
      <c r="H21" s="3"/>
    </row>
    <row r="22" spans="1:8" ht="12.75">
      <c r="A22" s="19" t="s">
        <v>77</v>
      </c>
      <c r="B22" s="19"/>
      <c r="C22" s="19"/>
      <c r="D22" s="20"/>
      <c r="E22" s="19" t="s">
        <v>78</v>
      </c>
      <c r="F22" s="19"/>
      <c r="G22" s="19"/>
      <c r="H22" s="3"/>
    </row>
    <row r="23" spans="1:7" ht="12.75">
      <c r="A23" t="s">
        <v>86</v>
      </c>
      <c r="C23" s="27">
        <f>F19</f>
        <v>517556</v>
      </c>
      <c r="E23" t="s">
        <v>72</v>
      </c>
      <c r="G23" s="27">
        <f>G19</f>
        <v>328135</v>
      </c>
    </row>
    <row r="24" spans="1:8" ht="12.75">
      <c r="A24" t="s">
        <v>82</v>
      </c>
      <c r="C24" s="28">
        <v>25300</v>
      </c>
      <c r="D24" s="1" t="s">
        <v>74</v>
      </c>
      <c r="E24" t="s">
        <v>130</v>
      </c>
      <c r="G24" s="28">
        <v>36300</v>
      </c>
      <c r="H24" s="1" t="s">
        <v>74</v>
      </c>
    </row>
    <row r="25" spans="1:8" ht="12.75">
      <c r="A25" t="s">
        <v>84</v>
      </c>
      <c r="C25" s="29">
        <v>0</v>
      </c>
      <c r="D25" s="1" t="s">
        <v>74</v>
      </c>
      <c r="E25" t="s">
        <v>71</v>
      </c>
      <c r="G25" s="28">
        <v>88440</v>
      </c>
      <c r="H25" s="1" t="s">
        <v>74</v>
      </c>
    </row>
    <row r="26" spans="1:8" ht="12.75">
      <c r="A26" t="s">
        <v>70</v>
      </c>
      <c r="C26" s="27">
        <f>SUM(C23:C25)</f>
        <v>542856</v>
      </c>
      <c r="E26" t="s">
        <v>131</v>
      </c>
      <c r="G26" s="28">
        <v>0</v>
      </c>
      <c r="H26" s="1" t="s">
        <v>74</v>
      </c>
    </row>
    <row r="27" spans="5:8" ht="12.75">
      <c r="E27" t="s">
        <v>73</v>
      </c>
      <c r="G27" s="28">
        <v>0</v>
      </c>
      <c r="H27" s="1" t="s">
        <v>74</v>
      </c>
    </row>
    <row r="28" spans="5:8" ht="12.75">
      <c r="E28" t="s">
        <v>83</v>
      </c>
      <c r="G28" s="29">
        <v>8500</v>
      </c>
      <c r="H28" s="1" t="s">
        <v>74</v>
      </c>
    </row>
    <row r="29" spans="5:7" ht="13.5" thickBot="1">
      <c r="E29" t="s">
        <v>70</v>
      </c>
      <c r="G29" s="35">
        <f>SUM(G23:G28)</f>
        <v>461375</v>
      </c>
    </row>
    <row r="30" spans="1:8" ht="13.5" thickBot="1">
      <c r="A30" s="3" t="s">
        <v>132</v>
      </c>
      <c r="B30" s="3"/>
      <c r="C30" s="3"/>
      <c r="D30" s="3"/>
      <c r="E30" s="3"/>
      <c r="F30" s="3"/>
      <c r="G30" s="54">
        <f>C26-G29</f>
        <v>81481</v>
      </c>
      <c r="H30" s="3"/>
    </row>
    <row r="31" ht="12.75">
      <c r="G31" s="6"/>
    </row>
    <row r="32" spans="3:6" ht="12.75">
      <c r="C32" s="58" t="s">
        <v>89</v>
      </c>
      <c r="D32" s="58"/>
      <c r="E32" s="58"/>
      <c r="F32" s="58"/>
    </row>
    <row r="33" spans="3:6" ht="12.75">
      <c r="C33" s="59" t="s">
        <v>133</v>
      </c>
      <c r="D33" s="59"/>
      <c r="E33" s="59"/>
      <c r="F33" s="59"/>
    </row>
    <row r="36" ht="12.75">
      <c r="A36" t="s">
        <v>134</v>
      </c>
    </row>
    <row r="37" spans="1:12" ht="12.75">
      <c r="A37" s="32" t="s">
        <v>90</v>
      </c>
      <c r="B37" s="33" t="s">
        <v>91</v>
      </c>
      <c r="C37" s="33" t="s">
        <v>92</v>
      </c>
      <c r="D37" s="33" t="s">
        <v>93</v>
      </c>
      <c r="E37" s="33" t="s">
        <v>94</v>
      </c>
      <c r="F37" s="33" t="s">
        <v>95</v>
      </c>
      <c r="G37" s="33" t="s">
        <v>96</v>
      </c>
      <c r="H37" s="33" t="s">
        <v>97</v>
      </c>
      <c r="I37" s="33" t="s">
        <v>98</v>
      </c>
      <c r="J37" s="33" t="s">
        <v>99</v>
      </c>
      <c r="K37" s="33" t="s">
        <v>100</v>
      </c>
      <c r="L37" s="34" t="s">
        <v>101</v>
      </c>
    </row>
    <row r="38" spans="1:12" ht="12.75">
      <c r="A38" s="4" t="s">
        <v>51</v>
      </c>
      <c r="B38" s="35">
        <f>$E3*HRSW!$B7</f>
        <v>13160</v>
      </c>
      <c r="C38" s="35">
        <f>$E3*HRSW!$B8</f>
        <v>13600</v>
      </c>
      <c r="D38" s="35">
        <f>$E3*HRSW!$B9</f>
        <v>4400</v>
      </c>
      <c r="E38" s="35">
        <f>$E3*HRSW!$B10</f>
        <v>0</v>
      </c>
      <c r="F38" s="35">
        <f>$E3*HRSW!$B11</f>
        <v>52952</v>
      </c>
      <c r="G38" s="35">
        <f>$E3*HRSW!$B12</f>
        <v>11280</v>
      </c>
      <c r="H38" s="35">
        <f>$E3*HRSW!$B13</f>
        <v>9488</v>
      </c>
      <c r="I38" s="35">
        <f>$E3*HRSW!$B14</f>
        <v>10768</v>
      </c>
      <c r="J38" s="35">
        <f>$E3*HRSW!$B15</f>
        <v>0</v>
      </c>
      <c r="K38" s="35">
        <f>$E3*HRSW!$B16</f>
        <v>1200</v>
      </c>
      <c r="L38" s="36">
        <f>$E3*HRSW!$B17</f>
        <v>3215.9999999999995</v>
      </c>
    </row>
    <row r="39" spans="1:12" ht="12.75">
      <c r="A39" s="4" t="s">
        <v>52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37">
        <f>$E4*Durum!$B17</f>
        <v>0</v>
      </c>
    </row>
    <row r="40" spans="1:12" ht="12.75">
      <c r="A40" s="4" t="s">
        <v>53</v>
      </c>
      <c r="B40" s="25">
        <f>$E5*Barley!$B7</f>
        <v>7600</v>
      </c>
      <c r="C40" s="25">
        <f>$E5*Barley!$B8</f>
        <v>7000</v>
      </c>
      <c r="D40" s="25">
        <f>$E5*Barley!$B9</f>
        <v>750</v>
      </c>
      <c r="E40" s="25">
        <f>$E5*Barley!$B10</f>
        <v>0</v>
      </c>
      <c r="F40" s="25">
        <f>$E5*Barley!$B11</f>
        <v>31145</v>
      </c>
      <c r="G40" s="25">
        <f>$E5*Barley!$B12</f>
        <v>3600</v>
      </c>
      <c r="H40" s="25">
        <f>$E5*Barley!$B13</f>
        <v>6690</v>
      </c>
      <c r="I40" s="25">
        <f>$E5*Barley!$B14</f>
        <v>7235</v>
      </c>
      <c r="J40" s="25">
        <f>$E5*Barley!$B15</f>
        <v>0</v>
      </c>
      <c r="K40" s="25">
        <f>$E5*Barley!$B16</f>
        <v>750</v>
      </c>
      <c r="L40" s="37">
        <f>$E5*Barley!$B17</f>
        <v>1780</v>
      </c>
    </row>
    <row r="41" spans="1:12" ht="12.75">
      <c r="A41" s="4" t="s">
        <v>26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37">
        <f>$E6*Corn!$B17</f>
        <v>0</v>
      </c>
    </row>
    <row r="42" spans="1:12" ht="12.75">
      <c r="A42" s="4" t="s">
        <v>25</v>
      </c>
      <c r="B42" s="25">
        <f>$E7*Soyb!$B7</f>
        <v>23280</v>
      </c>
      <c r="C42" s="25">
        <f>$E7*Soyb!$B8</f>
        <v>8500</v>
      </c>
      <c r="D42" s="25">
        <f>$E7*Soyb!$B9</f>
        <v>0</v>
      </c>
      <c r="E42" s="25">
        <f>$E7*Soyb!$B10</f>
        <v>4000</v>
      </c>
      <c r="F42" s="25">
        <f>$E7*Soyb!$B11</f>
        <v>8225</v>
      </c>
      <c r="G42" s="25">
        <f>$E7*Soyb!$B12</f>
        <v>7150</v>
      </c>
      <c r="H42" s="25">
        <f>$E7*Soyb!$B13</f>
        <v>6035</v>
      </c>
      <c r="I42" s="25">
        <f>$E7*Soyb!$B14</f>
        <v>7145</v>
      </c>
      <c r="J42" s="25">
        <f>$E7*Soyb!$B15</f>
        <v>0</v>
      </c>
      <c r="K42" s="25">
        <f>$E7*Soyb!$B16</f>
        <v>3000</v>
      </c>
      <c r="L42" s="37">
        <f>$E7*Soyb!$B17</f>
        <v>1850</v>
      </c>
    </row>
    <row r="43" spans="1:12" ht="12.75">
      <c r="A43" s="4" t="s">
        <v>85</v>
      </c>
      <c r="B43" s="25">
        <f>$E8*Drybean!$B7</f>
        <v>8400</v>
      </c>
      <c r="C43" s="25">
        <f>$E8*Drybean!$B8</f>
        <v>6659.999999999999</v>
      </c>
      <c r="D43" s="25">
        <f>$E8*Drybean!$B9</f>
        <v>0</v>
      </c>
      <c r="E43" s="25">
        <f>$E8*Drybean!$B10</f>
        <v>0</v>
      </c>
      <c r="F43" s="25">
        <f>$E8*Drybean!$B11</f>
        <v>7216</v>
      </c>
      <c r="G43" s="25">
        <f>$E8*Drybean!$B12</f>
        <v>4500</v>
      </c>
      <c r="H43" s="25">
        <f>$E8*Drybean!$B13</f>
        <v>2778</v>
      </c>
      <c r="I43" s="25">
        <f>$E8*Drybean!$B14</f>
        <v>3229.9999999999995</v>
      </c>
      <c r="J43" s="25">
        <f>$E8*Drybean!$B15</f>
        <v>0</v>
      </c>
      <c r="K43" s="25">
        <f>$E8*Drybean!$B16</f>
        <v>1950</v>
      </c>
      <c r="L43" s="37">
        <f>$E8*Drybean!$B17</f>
        <v>956</v>
      </c>
    </row>
    <row r="44" spans="1:12" ht="12.75">
      <c r="A44" s="4" t="s">
        <v>54</v>
      </c>
      <c r="B44" s="25">
        <f>$E9*Oil_SF!$B7</f>
        <v>0</v>
      </c>
      <c r="C44" s="25">
        <f>$E9*Oil_SF!$B8</f>
        <v>0</v>
      </c>
      <c r="D44" s="25">
        <f>$E9*Oil_SF!$B9</f>
        <v>0</v>
      </c>
      <c r="E44" s="25">
        <f>$E9*Oil_SF!$B10</f>
        <v>0</v>
      </c>
      <c r="F44" s="25">
        <f>$E9*Oil_SF!$B11</f>
        <v>0</v>
      </c>
      <c r="G44" s="25">
        <f>$E9*Oil_SF!$B12</f>
        <v>0</v>
      </c>
      <c r="H44" s="25">
        <f>$E9*Oil_SF!$B13</f>
        <v>0</v>
      </c>
      <c r="I44" s="25">
        <f>$E9*Oil_SF!$B14</f>
        <v>0</v>
      </c>
      <c r="J44" s="25">
        <f>$E9*Oil_SF!$B15</f>
        <v>0</v>
      </c>
      <c r="K44" s="25">
        <f>$E9*Oil_SF!$B16</f>
        <v>0</v>
      </c>
      <c r="L44" s="37">
        <f>$E9*Oil_SF!$B17</f>
        <v>0</v>
      </c>
    </row>
    <row r="45" spans="1:12" ht="12.75">
      <c r="A45" s="4" t="s">
        <v>55</v>
      </c>
      <c r="B45" s="25">
        <f>$E10*Conf_SF!$B7</f>
        <v>0</v>
      </c>
      <c r="C45" s="25">
        <f>$E10*Conf_SF!$B8</f>
        <v>0</v>
      </c>
      <c r="D45" s="25">
        <f>$E10*Conf_SF!$B9</f>
        <v>0</v>
      </c>
      <c r="E45" s="25">
        <f>$E10*Conf_SF!$B10</f>
        <v>0</v>
      </c>
      <c r="F45" s="25">
        <f>$E10*Conf_SF!$B11</f>
        <v>0</v>
      </c>
      <c r="G45" s="25">
        <f>$E10*Conf_SF!$B12</f>
        <v>0</v>
      </c>
      <c r="H45" s="25">
        <f>$E10*Conf_SF!$B13</f>
        <v>0</v>
      </c>
      <c r="I45" s="25">
        <f>$E10*Conf_SF!$B14</f>
        <v>0</v>
      </c>
      <c r="J45" s="25">
        <f>$E10*Conf_SF!$B15</f>
        <v>0</v>
      </c>
      <c r="K45" s="25">
        <f>$E10*Conf_SF!$B16</f>
        <v>0</v>
      </c>
      <c r="L45" s="37">
        <f>$E10*Conf_SF!$B17</f>
        <v>0</v>
      </c>
    </row>
    <row r="46" spans="1:12" ht="12.75">
      <c r="A46" s="4" t="s">
        <v>56</v>
      </c>
      <c r="B46" s="25">
        <f>$E11*Canola!$B7</f>
        <v>7900</v>
      </c>
      <c r="C46" s="25">
        <f>$E11*Canola!$B8</f>
        <v>3600</v>
      </c>
      <c r="D46" s="25">
        <f>$E11*Canola!$B9</f>
        <v>0</v>
      </c>
      <c r="E46" s="25">
        <f>$E11*Canola!$B10</f>
        <v>0</v>
      </c>
      <c r="F46" s="25">
        <f>$E11*Canola!$B11</f>
        <v>16230.000000000002</v>
      </c>
      <c r="G46" s="25">
        <f>$E11*Canola!$B12</f>
        <v>3120</v>
      </c>
      <c r="H46" s="25">
        <f>$E11*Canola!$B13</f>
        <v>2046</v>
      </c>
      <c r="I46" s="25">
        <f>$E11*Canola!$B14</f>
        <v>2470</v>
      </c>
      <c r="J46" s="25">
        <f>$E11*Canola!$B15</f>
        <v>0</v>
      </c>
      <c r="K46" s="25">
        <f>$E11*Canola!$B16</f>
        <v>300</v>
      </c>
      <c r="L46" s="37">
        <f>$E11*Canola!$B17</f>
        <v>980.0000000000001</v>
      </c>
    </row>
    <row r="47" spans="1:12" ht="12.75">
      <c r="A47" s="4" t="s">
        <v>57</v>
      </c>
      <c r="B47" s="25">
        <f>$E12*Flax!$B7</f>
        <v>0</v>
      </c>
      <c r="C47" s="25">
        <f>$E12*Flax!$B8</f>
        <v>0</v>
      </c>
      <c r="D47" s="25">
        <f>$E12*Flax!$B9</f>
        <v>0</v>
      </c>
      <c r="E47" s="25">
        <f>$E12*Flax!$B10</f>
        <v>0</v>
      </c>
      <c r="F47" s="25">
        <f>$E12*Flax!$B11</f>
        <v>0</v>
      </c>
      <c r="G47" s="25">
        <f>$E12*Flax!$B12</f>
        <v>0</v>
      </c>
      <c r="H47" s="25">
        <f>$E12*Flax!$B13</f>
        <v>0</v>
      </c>
      <c r="I47" s="25">
        <f>$E12*Flax!$B14</f>
        <v>0</v>
      </c>
      <c r="J47" s="25">
        <f>$E12*Flax!$B15</f>
        <v>0</v>
      </c>
      <c r="K47" s="25">
        <f>$E12*Flax!$B16</f>
        <v>0</v>
      </c>
      <c r="L47" s="37">
        <f>$E12*Flax!$B17</f>
        <v>0</v>
      </c>
    </row>
    <row r="48" spans="1:12" ht="12.75">
      <c r="A48" s="4" t="s">
        <v>60</v>
      </c>
      <c r="B48" s="25">
        <f>$E13*Peas!$B7</f>
        <v>0</v>
      </c>
      <c r="C48" s="25">
        <f>$E13*Peas!$B8</f>
        <v>0</v>
      </c>
      <c r="D48" s="25">
        <f>$E13*Peas!$B9</f>
        <v>0</v>
      </c>
      <c r="E48" s="25">
        <f>$E13*Peas!$B10</f>
        <v>0</v>
      </c>
      <c r="F48" s="25">
        <f>$E13*Peas!$B11</f>
        <v>0</v>
      </c>
      <c r="G48" s="25">
        <f>$E13*Peas!$B12</f>
        <v>0</v>
      </c>
      <c r="H48" s="25">
        <f>$E13*Peas!$B13</f>
        <v>0</v>
      </c>
      <c r="I48" s="25">
        <f>$E13*Peas!$B14</f>
        <v>0</v>
      </c>
      <c r="J48" s="25">
        <f>$E13*Peas!$B15</f>
        <v>0</v>
      </c>
      <c r="K48" s="25">
        <f>$E13*Peas!$B16</f>
        <v>0</v>
      </c>
      <c r="L48" s="37">
        <f>$E13*Peas!$B17</f>
        <v>0</v>
      </c>
    </row>
    <row r="49" spans="1:12" ht="12.75">
      <c r="A49" s="4" t="s">
        <v>61</v>
      </c>
      <c r="B49" s="38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" t="s">
        <v>58</v>
      </c>
      <c r="B50" s="38">
        <f>$E15*Mustard!$B7</f>
        <v>0</v>
      </c>
      <c r="C50" s="38">
        <f>$E15*Mustard!$B8</f>
        <v>0</v>
      </c>
      <c r="D50" s="38">
        <f>$E15*Mustard!$B9</f>
        <v>0</v>
      </c>
      <c r="E50" s="38">
        <f>$E15*Mustard!$B10</f>
        <v>0</v>
      </c>
      <c r="F50" s="38">
        <f>$E15*Mustard!$B11</f>
        <v>0</v>
      </c>
      <c r="G50" s="38">
        <f>$E15*Mustard!$B12</f>
        <v>0</v>
      </c>
      <c r="H50" s="38">
        <f>$E15*Mustard!$B13</f>
        <v>0</v>
      </c>
      <c r="I50" s="38">
        <f>$E15*Mustard!$B14</f>
        <v>0</v>
      </c>
      <c r="J50" s="38">
        <f>$E15*Mustard!$B15</f>
        <v>0</v>
      </c>
      <c r="K50" s="38">
        <f>$E15*Mustard!$B16</f>
        <v>0</v>
      </c>
      <c r="L50" s="39">
        <f>$E15*Mustard!$B17</f>
        <v>0</v>
      </c>
    </row>
    <row r="51" spans="1:12" ht="12.75">
      <c r="A51" s="4" t="s">
        <v>59</v>
      </c>
      <c r="B51" s="38">
        <f>$E16*Buckwht!$B7</f>
        <v>0</v>
      </c>
      <c r="C51" s="38">
        <f>$E16*Buckwht!$B8</f>
        <v>0</v>
      </c>
      <c r="D51" s="38">
        <f>$E16*Buckwht!$B9</f>
        <v>0</v>
      </c>
      <c r="E51" s="38">
        <f>$E16*Buckwht!$B10</f>
        <v>0</v>
      </c>
      <c r="F51" s="38">
        <f>$E16*Buckwht!$B11</f>
        <v>0</v>
      </c>
      <c r="G51" s="38">
        <f>$E16*Buckwht!$B12</f>
        <v>0</v>
      </c>
      <c r="H51" s="38">
        <f>$E16*Buckwht!$B13</f>
        <v>0</v>
      </c>
      <c r="I51" s="38">
        <f>$E16*Buckwht!$B14</f>
        <v>0</v>
      </c>
      <c r="J51" s="38">
        <f>$E16*Buckwht!$B15</f>
        <v>0</v>
      </c>
      <c r="K51" s="38">
        <f>$E16*Buckwht!$B16</f>
        <v>0</v>
      </c>
      <c r="L51" s="39">
        <f>$E16*Buckwht!$B17</f>
        <v>0</v>
      </c>
    </row>
    <row r="52" spans="1:12" ht="12.75">
      <c r="A52" s="4" t="s">
        <v>62</v>
      </c>
      <c r="B52" s="38">
        <f>$E17*Millet!$B7</f>
        <v>0</v>
      </c>
      <c r="C52" s="38">
        <f>$E17*Millet!$B8</f>
        <v>0</v>
      </c>
      <c r="D52" s="38">
        <f>$E17*Millet!$B9</f>
        <v>0</v>
      </c>
      <c r="E52" s="38">
        <f>$E17*Millet!$B10</f>
        <v>0</v>
      </c>
      <c r="F52" s="38">
        <f>$E17*Millet!$B11</f>
        <v>0</v>
      </c>
      <c r="G52" s="38">
        <f>$E17*Millet!$B12</f>
        <v>0</v>
      </c>
      <c r="H52" s="38">
        <f>$E17*Millet!$B13</f>
        <v>0</v>
      </c>
      <c r="I52" s="38">
        <f>$E17*Millet!$B14</f>
        <v>0</v>
      </c>
      <c r="J52" s="38">
        <f>$E17*Millet!$B15</f>
        <v>0</v>
      </c>
      <c r="K52" s="38">
        <f>$E17*Millet!$B16</f>
        <v>0</v>
      </c>
      <c r="L52" s="39">
        <f>$E17*Millet!$B17</f>
        <v>0</v>
      </c>
    </row>
    <row r="53" spans="1:12" ht="12.75">
      <c r="A53" s="4" t="s">
        <v>63</v>
      </c>
      <c r="B53" s="38">
        <f>$E18*'Wint.Wht'!$B7</f>
        <v>0</v>
      </c>
      <c r="C53" s="38">
        <f>$E18*'Wint.Wht'!$B8</f>
        <v>0</v>
      </c>
      <c r="D53" s="38">
        <f>$E18*'Wint.Wht'!$B9</f>
        <v>0</v>
      </c>
      <c r="E53" s="38">
        <f>$E18*'Wint.Wht'!$B10</f>
        <v>0</v>
      </c>
      <c r="F53" s="38">
        <f>$E18*'Wint.Wht'!$B11</f>
        <v>0</v>
      </c>
      <c r="G53" s="38">
        <f>$E18*'Wint.Wht'!$B12</f>
        <v>0</v>
      </c>
      <c r="H53" s="38">
        <f>$E18*'Wint.Wht'!$B13</f>
        <v>0</v>
      </c>
      <c r="I53" s="38">
        <f>$E18*'Wint.Wht'!$B14</f>
        <v>0</v>
      </c>
      <c r="J53" s="38">
        <f>$E18*'Wint.Wht'!$B15</f>
        <v>0</v>
      </c>
      <c r="K53" s="38">
        <f>$E18*'Wint.Wht'!$B16</f>
        <v>0</v>
      </c>
      <c r="L53" s="39">
        <f>$E18*'Wint.Wht'!$B17</f>
        <v>0</v>
      </c>
    </row>
    <row r="54" spans="1:12" ht="12.75">
      <c r="A54" s="40" t="s">
        <v>81</v>
      </c>
      <c r="B54" s="26">
        <f aca="true" t="shared" si="4" ref="B54:L54">SUM(B38:B53)</f>
        <v>60340</v>
      </c>
      <c r="C54" s="26">
        <f t="shared" si="4"/>
        <v>39360</v>
      </c>
      <c r="D54" s="26">
        <f t="shared" si="4"/>
        <v>5150</v>
      </c>
      <c r="E54" s="26">
        <f t="shared" si="4"/>
        <v>4000</v>
      </c>
      <c r="F54" s="26">
        <f t="shared" si="4"/>
        <v>115768</v>
      </c>
      <c r="G54" s="26">
        <f t="shared" si="4"/>
        <v>29650</v>
      </c>
      <c r="H54" s="26">
        <f t="shared" si="4"/>
        <v>27037</v>
      </c>
      <c r="I54" s="26">
        <f t="shared" si="4"/>
        <v>30848</v>
      </c>
      <c r="J54" s="26">
        <f t="shared" si="4"/>
        <v>0</v>
      </c>
      <c r="K54" s="26">
        <f t="shared" si="4"/>
        <v>7200</v>
      </c>
      <c r="L54" s="41">
        <f t="shared" si="4"/>
        <v>8782</v>
      </c>
    </row>
    <row r="55" spans="1:12" ht="12.75">
      <c r="A55" s="40" t="s">
        <v>102</v>
      </c>
      <c r="B55" s="26"/>
      <c r="C55" s="41"/>
      <c r="D55" s="42">
        <f>SUM(B54:L54)</f>
        <v>328135</v>
      </c>
      <c r="E55" s="27"/>
      <c r="F55" s="27"/>
      <c r="G55" s="27"/>
      <c r="H55" s="27"/>
      <c r="I55" s="27"/>
      <c r="J55" s="27"/>
      <c r="K55" s="27"/>
      <c r="L55" s="27"/>
    </row>
  </sheetData>
  <sheetProtection sheet="1" objects="1" scenarios="1"/>
  <mergeCells count="3">
    <mergeCell ref="C21:E21"/>
    <mergeCell ref="C32:F32"/>
    <mergeCell ref="C33:F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37</v>
      </c>
      <c r="C2" s="60"/>
      <c r="D2" s="60"/>
      <c r="E2" s="60"/>
      <c r="F2" s="60"/>
      <c r="G2" s="60"/>
    </row>
    <row r="3" spans="1:7" ht="12.75">
      <c r="A3" t="s">
        <v>87</v>
      </c>
      <c r="B3" s="10">
        <v>6.06</v>
      </c>
      <c r="C3" s="60"/>
      <c r="D3" s="60"/>
      <c r="E3" s="60"/>
      <c r="F3" s="60"/>
      <c r="G3" s="60"/>
    </row>
    <row r="4" spans="1:7" ht="12.75">
      <c r="A4" t="s">
        <v>28</v>
      </c>
      <c r="B4">
        <f>B2*B3</f>
        <v>224.22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16.45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17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5.5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66.19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14.1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11.86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13.46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4.02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150.08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5.13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15.8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9.35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70.48</v>
      </c>
      <c r="C25" s="60"/>
      <c r="D25" s="60"/>
      <c r="E25" s="60"/>
      <c r="F25" s="60"/>
      <c r="G25" s="60"/>
    </row>
    <row r="26" spans="2:7" ht="12.75" customHeight="1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220.56</v>
      </c>
      <c r="C27" s="60"/>
      <c r="D27" s="60"/>
      <c r="E27" s="60"/>
      <c r="F27" s="60"/>
      <c r="G27" s="60"/>
    </row>
    <row r="28" spans="2:7" ht="12.75" customHeight="1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3.6599999999999966</v>
      </c>
      <c r="C29" s="60"/>
      <c r="D29" s="60"/>
      <c r="E29" s="60"/>
      <c r="F29" s="60"/>
      <c r="G29" s="60"/>
    </row>
    <row r="30" spans="2:7" ht="12.75" customHeight="1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4.0562162162162165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1.904864864864865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5.9610810810810815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36</v>
      </c>
      <c r="C2" s="60"/>
      <c r="D2" s="60"/>
      <c r="E2" s="60"/>
      <c r="F2" s="60"/>
      <c r="G2" s="60"/>
    </row>
    <row r="3" spans="1:7" ht="12.75">
      <c r="A3" t="s">
        <v>87</v>
      </c>
      <c r="B3" s="10">
        <v>7.46</v>
      </c>
      <c r="C3" s="60" t="s">
        <v>136</v>
      </c>
      <c r="D3" s="60"/>
      <c r="E3" s="60"/>
      <c r="F3" s="60"/>
      <c r="G3" s="60"/>
    </row>
    <row r="4" spans="1:7" ht="12.75">
      <c r="A4" t="s">
        <v>28</v>
      </c>
      <c r="B4">
        <f>B2*B3</f>
        <v>268.56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20.5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17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5.5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63.86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13.8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11.81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13.43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4.05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151.45000000000002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5.11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15.75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9.33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70.39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221.84000000000003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46.71999999999997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4.206944444444445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1.955277777777778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6.162222222222223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6" sqref="C16:G16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56</v>
      </c>
      <c r="C2" s="60"/>
      <c r="D2" s="60"/>
      <c r="E2" s="60"/>
      <c r="F2" s="60"/>
      <c r="G2" s="60"/>
    </row>
    <row r="3" spans="1:7" ht="12.75">
      <c r="A3" t="s">
        <v>87</v>
      </c>
      <c r="B3" s="10">
        <v>4.07</v>
      </c>
      <c r="C3" s="60" t="s">
        <v>137</v>
      </c>
      <c r="D3" s="60"/>
      <c r="E3" s="60"/>
      <c r="F3" s="60"/>
      <c r="G3" s="60"/>
    </row>
    <row r="4" spans="1:7" ht="12.75">
      <c r="A4" t="s">
        <v>28</v>
      </c>
      <c r="B4" s="2">
        <f>B2*B3</f>
        <v>227.92000000000002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15.2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14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1.5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62.29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7.2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13.38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14.47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3.56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133.1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5.61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17.28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10.4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73.49000000000001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206.59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21.330000000000013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2.376785714285714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1.3123214285714286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3.689107142857143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97</v>
      </c>
      <c r="C2" s="60"/>
      <c r="D2" s="60"/>
      <c r="E2" s="60"/>
      <c r="F2" s="60"/>
      <c r="G2" s="60"/>
    </row>
    <row r="3" spans="1:7" ht="12.75">
      <c r="A3" t="s">
        <v>87</v>
      </c>
      <c r="B3" s="10">
        <v>3.37</v>
      </c>
      <c r="C3" s="60"/>
      <c r="D3" s="60"/>
      <c r="E3" s="60"/>
      <c r="F3" s="60"/>
      <c r="G3" s="60"/>
    </row>
    <row r="4" spans="1:7" ht="12.75">
      <c r="A4" t="s">
        <v>28</v>
      </c>
      <c r="B4">
        <f>B2*B3</f>
        <v>326.89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62.65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17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98.02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28.6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17.33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17.93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19.4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7.22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269.65000000000003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7.15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24.82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14.52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86.69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356.34000000000003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-29.450000000000045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2.779896907216495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0.8937113402061856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3.6736082474226808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27</v>
      </c>
      <c r="C2" s="60"/>
      <c r="D2" s="60"/>
      <c r="E2" s="60"/>
      <c r="F2" s="60"/>
      <c r="G2" s="60"/>
    </row>
    <row r="3" spans="1:7" ht="12.75">
      <c r="A3" t="s">
        <v>87</v>
      </c>
      <c r="B3" s="10">
        <v>8.22</v>
      </c>
      <c r="C3" s="60"/>
      <c r="D3" s="60"/>
      <c r="E3" s="60"/>
      <c r="F3" s="60"/>
      <c r="G3" s="60"/>
    </row>
    <row r="4" spans="1:7" ht="12.75">
      <c r="A4" t="s">
        <v>28</v>
      </c>
      <c r="B4">
        <f>B2*B3</f>
        <v>221.94000000000003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46.56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17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8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16.45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14.3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12.07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14.29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6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3.7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138.36999999999998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5.25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16.71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10.04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72.2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210.57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11.370000000000033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5.124814814814814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2.674074074074074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7.7988888888888885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1410</v>
      </c>
      <c r="C2" s="60"/>
      <c r="D2" s="60"/>
      <c r="E2" s="60"/>
      <c r="F2" s="60"/>
      <c r="G2" s="60"/>
    </row>
    <row r="3" spans="1:7" ht="12.75">
      <c r="A3" t="s">
        <v>30</v>
      </c>
      <c r="B3" s="10">
        <v>0.24</v>
      </c>
      <c r="C3" s="60"/>
      <c r="D3" s="60"/>
      <c r="E3" s="60"/>
      <c r="F3" s="60"/>
      <c r="G3" s="60"/>
    </row>
    <row r="4" spans="1:7" ht="12.75">
      <c r="A4" t="s">
        <v>28</v>
      </c>
      <c r="B4">
        <f>B2*B3</f>
        <v>338.4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42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33.3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36.08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22.5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13.89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16.15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9.75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4.78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178.45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5.78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20.38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11.92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78.28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256.73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81.66999999999996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39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0.12656028368794325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0.0555177304964539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0.18207801418439717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1480</v>
      </c>
      <c r="C2" s="60"/>
      <c r="D2" s="60"/>
      <c r="E2" s="60"/>
      <c r="F2" s="60"/>
      <c r="G2" s="60"/>
    </row>
    <row r="3" spans="1:7" ht="12.75">
      <c r="A3" t="s">
        <v>87</v>
      </c>
      <c r="B3" s="10">
        <v>0.157</v>
      </c>
      <c r="C3" s="60"/>
      <c r="D3" s="60"/>
      <c r="E3" s="60"/>
      <c r="F3" s="60"/>
      <c r="G3" s="60"/>
    </row>
    <row r="4" spans="1:7" ht="12.75">
      <c r="A4" t="s">
        <v>28</v>
      </c>
      <c r="B4">
        <f>B2*B3</f>
        <v>232.36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23.54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22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6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49.87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14.7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13.21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14.27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2.96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7.25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4.23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158.03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5.81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18.4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11.34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40.2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75.75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233.78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-1.4199999999999875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39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0.10677702702702703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0.05118243243243243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0.15795945945945947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2006-12-22T21:06:05Z</cp:lastPrinted>
  <dcterms:created xsi:type="dcterms:W3CDTF">2005-01-10T15:34:54Z</dcterms:created>
  <dcterms:modified xsi:type="dcterms:W3CDTF">2008-12-19T21:37:27Z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