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<sst xmlns="http://schemas.openxmlformats.org/spreadsheetml/2006/main" count="685" uniqueCount="163">
  <si>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</si>
  <si>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</si>
  <si>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</si>
  <si>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</si>
  <si>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</si>
  <si>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</si>
  <si>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</si>
  <si>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</si>
  <si>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</si>
  <si>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</si>
  <si>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</si>
  <si>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</si>
  <si>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</si>
  <si>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</si>
  <si>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</si>
  <si>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</si>
  <si>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</si>
  <si>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</si>
  <si>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</si>
  <si>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</si>
  <si>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</si>
  <si>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</si>
  <si>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</si>
  <si>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</si>
  <si>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</si>
  <si>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</si>
  <si>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</si>
  <si>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</si>
  <si>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</si>
  <si>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</si>
  <si>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</si>
  <si>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</si>
  <si>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</si>
  <si>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</si>
  <si>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</si>
  <si>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</si>
  <si>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</si>
  <si>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</si>
  <si>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</si>
  <si>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</si>
  <si>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</si>
  <si>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</si>
  <si>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</si>
  <si>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</si>
  <si>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</si>
  <si>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</si>
  <si>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</si>
  <si>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</si>
  <si>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</si>
  <si>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</si>
  <si>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</si>
  <si>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</si>
  <si>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</si>
  <si>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</si>
  <si>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</si>
  <si>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</si>
  <si>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</si>
  <si>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</si>
  <si>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</si>
  <si>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</si>
  <si>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</si>
  <si>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</si>
  <si>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</si>
  <si>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</si>
  <si>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</si>
  <si>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</si>
  <si>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</si>
  <si>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</si>
  <si>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</si>
  <si>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</si>
  <si>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</si>
  <si>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</si>
  <si>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</si>
  <si>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</si>
  <si>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</si>
  <si>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</si>
  <si>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</si>
  <si>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</si>
  <si>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</si>
  <si>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</si>
  <si>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</si>
  <si>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</si>
  <si>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</si>
  <si>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</si>
  <si>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</si>
  <si>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</si>
  <si>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</si>
  <si>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</si>
  <si>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</si>
  <si>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</si>
  <si>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</si>
  <si>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</si>
  <si>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</si>
  <si>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</si>
  <si>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</si>
  <si>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</si>
  <si>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</si>
  <si>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</si>
  <si>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</si>
  <si>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</si>
  <si>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</si>
  <si>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</si>
  <si>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</si>
  <si>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</si>
  <si>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</si>
  <si>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</si>
  <si>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</si>
  <si>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</si>
  <si>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</si>
  <si>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</si>
  <si>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</si>
  <si>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</si>
  <si>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</si>
  <si>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</si>
  <si>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</si>
  <si>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</si>
  <si>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</si>
  <si>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</si>
  <si>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</si>
  <si>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</si>
  <si>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</si>
  <si>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</si>
  <si>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</si>
  <si>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</si>
  <si>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</si>
  <si>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</si>
  <si>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</si>
  <si>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</si>
  <si>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</si>
  <si>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</si>
  <si>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</si>
  <si>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</si>
  <si>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</si>
  <si>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</si>
  <si>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</si>
  <si>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</si>
  <si>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</si>
  <si>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</si>
  <si>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</si>
  <si>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</si>
  <si>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</si>
  <si>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</si>
  <si>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</si>
  <si>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</si>
  <si>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</si>
  <si>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</si>
  <si>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</si>
  <si>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</si>
  <si>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</si>
  <si>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</si>
  <si>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</si>
  <si>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</si>
  <si>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Food quality price</t>
  </si>
  <si>
    <t>Insecticide seed treatment for flea beetles</t>
  </si>
  <si>
    <t>Name</t>
  </si>
  <si>
    <t>Includes seed treatment for wireworn &amp; flea beetle</t>
  </si>
  <si>
    <t>seed treatment</t>
  </si>
  <si>
    <t>inoculant, rock roller rent, soil testing</t>
  </si>
  <si>
    <t>North Dakota 2012 Projected Crop Budgets - East Central</t>
  </si>
  <si>
    <t>Malt price, feed quality occurs 40%, price est. is $4.06</t>
  </si>
  <si>
    <t>Soil test, two custom aerial applications</t>
  </si>
  <si>
    <t>Soil test, custom aerial application</t>
  </si>
  <si>
    <t>No crop insurance available in this region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</si>
</sst>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158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141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3" t="s">
        <v>139</v>
      </c>
      <c r="C33" s="74"/>
      <c r="D33" s="74"/>
      <c r="E33" s="74"/>
      <c r="F33" s="74"/>
      <c r="G33" s="74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6" sqref="C16:G16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1250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0.352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440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43.7</v>
      </c>
      <c r="C7" s="86" t="s">
        <v>155</v>
      </c>
      <c r="D7" s="83"/>
      <c r="E7" s="83"/>
      <c r="F7" s="83"/>
      <c r="G7" s="83"/>
    </row>
    <row r="8" spans="1:7" ht="12.75">
      <c r="A8" s="1" t="s">
        <v>9</v>
      </c>
      <c r="B8" s="11">
        <v>26.7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14</v>
      </c>
      <c r="C10" s="83" t="s">
        <v>150</v>
      </c>
      <c r="D10" s="83"/>
      <c r="E10" s="83"/>
      <c r="F10" s="83"/>
      <c r="G10" s="83"/>
    </row>
    <row r="11" spans="1:7" ht="12.75">
      <c r="A11" s="1" t="s">
        <v>12</v>
      </c>
      <c r="B11" s="11">
        <v>39.22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16.9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20.99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15.26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2.5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15.5</v>
      </c>
      <c r="C16" s="83" t="s">
        <v>160</v>
      </c>
      <c r="D16" s="83"/>
      <c r="E16" s="83"/>
      <c r="F16" s="83"/>
      <c r="G16" s="83"/>
    </row>
    <row r="17" spans="1:7" ht="12.75">
      <c r="A17" s="1" t="s">
        <v>17</v>
      </c>
      <c r="B17" s="12">
        <v>4.48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199.25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6.96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19.49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11.97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92.22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291.47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148.52999999999997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0.1594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0.073776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0.23317600000000002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1520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0.211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320.71999999999997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45.5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151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85.02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19.94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16.58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4.58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203.72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19.12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91.14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294.86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25.859999999999957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0.1340263157894737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0.05996052631578947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0.19398684210526318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18</v>
      </c>
      <c r="C2" s="83"/>
      <c r="D2" s="83"/>
      <c r="E2" s="83"/>
      <c r="F2" s="83"/>
      <c r="G2" s="83"/>
    </row>
    <row r="3" spans="1:7" ht="12.75">
      <c r="A3" t="s">
        <v>89</v>
      </c>
      <c r="B3" s="12">
        <v>13.29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239.21999999999997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12.6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18.5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30.11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11.4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19.33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2.54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112.76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18.79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11.64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90.89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203.65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35.569999999999965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6.264444444444445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5.049444444444444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11.31388888888889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34</v>
      </c>
      <c r="C2" s="83"/>
      <c r="D2" s="83"/>
      <c r="E2" s="83"/>
      <c r="F2" s="83"/>
      <c r="G2" s="83"/>
    </row>
    <row r="3" spans="1:7" ht="12.75">
      <c r="A3" t="s">
        <v>89</v>
      </c>
      <c r="B3" s="12">
        <v>8.1</v>
      </c>
      <c r="C3" s="83" t="s">
        <v>152</v>
      </c>
      <c r="D3" s="83"/>
      <c r="E3" s="83"/>
      <c r="F3" s="83"/>
      <c r="G3" s="83"/>
    </row>
    <row r="4" spans="1:7" ht="12.75">
      <c r="A4" t="s">
        <v>28</v>
      </c>
      <c r="B4" s="2">
        <f>B2*B3</f>
        <v>275.4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40.5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 t="s">
        <v>156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12.77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13.6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17.71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9</v>
      </c>
      <c r="C16" s="83" t="s">
        <v>157</v>
      </c>
      <c r="D16" s="83"/>
      <c r="E16" s="83"/>
      <c r="F16" s="83"/>
      <c r="G16" s="83"/>
    </row>
    <row r="17" spans="1:7" ht="12.75">
      <c r="A17" s="1" t="s">
        <v>17</v>
      </c>
      <c r="B17" s="12">
        <v>3.27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145.65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6.84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20.33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92.71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238.36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37.039999999999964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4.283823529411765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2.7267647058823528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7.010588235294118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62</v>
      </c>
      <c r="C2" s="83"/>
      <c r="D2" s="83"/>
      <c r="E2" s="83"/>
      <c r="F2" s="83"/>
      <c r="G2" s="83"/>
    </row>
    <row r="3" spans="1:7" ht="12.75">
      <c r="A3" t="s">
        <v>89</v>
      </c>
      <c r="B3" s="10">
        <v>3.1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192.20000000000002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4.75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56.98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10.1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22.47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17.41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2.87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127.57999999999998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7.23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20.43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12.17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93.63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221.20999999999998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-29.009999999999962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2.057741935483871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1.5101612903225805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3.567903225806451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2" sqref="C12:G1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900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0.349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314.09999999999997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12.5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153</v>
      </c>
      <c r="D10" s="83"/>
      <c r="E10" s="83"/>
      <c r="F10" s="83"/>
      <c r="G10" s="83"/>
    </row>
    <row r="11" spans="1:7" ht="12.75">
      <c r="A11" s="1" t="s">
        <v>12</v>
      </c>
      <c r="B11" s="11">
        <v>38.04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 t="s">
        <v>162</v>
      </c>
      <c r="D12" s="83"/>
      <c r="E12" s="83"/>
      <c r="F12" s="83"/>
      <c r="G12" s="83"/>
    </row>
    <row r="13" spans="1:7" ht="12.75">
      <c r="A13" s="1" t="s">
        <v>13</v>
      </c>
      <c r="B13" s="11">
        <v>17.93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15.97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2.56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113.70000000000002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18.04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89.16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202.86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111.23999999999995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0.12633333333333335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0.09906666666666666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0.22540000000000002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950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0.284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269.79999999999995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32.5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11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24.06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14.8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18.19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2.72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120.83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18.21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10.99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89.49000000000001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210.32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59.47999999999996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0.12718947368421052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0.0942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0.22138947368421052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1700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0.125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212.5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8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36.94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20.33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16.71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1.99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88.46999999999998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6.77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19.17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91.24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179.70999999999998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32.79000000000002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0.05204117647058823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0.053670588235294116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0.10571176470588234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49</v>
      </c>
      <c r="C2" s="83"/>
      <c r="D2" s="83"/>
      <c r="E2" s="83"/>
      <c r="F2" s="83"/>
      <c r="G2" s="83"/>
    </row>
    <row r="3" spans="1:7" ht="12.75">
      <c r="A3" t="s">
        <v>90</v>
      </c>
      <c r="B3" s="10">
        <v>6.16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301.84000000000003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10.5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19.8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93.57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4.32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191.99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17.16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9.63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86.94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278.93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22.910000000000025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3.9181632653061227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1.7742857142857142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5.692448979591837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43</v>
      </c>
      <c r="C2" s="83"/>
      <c r="D2" s="83"/>
      <c r="E2" s="83"/>
      <c r="F2" s="83"/>
      <c r="G2" s="83"/>
    </row>
    <row r="3" spans="1:7" ht="12.75">
      <c r="A3" t="s">
        <v>30</v>
      </c>
      <c r="B3" s="10">
        <v>7.15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307.45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79.84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17.01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14.69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3.24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144.28000000000003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6.28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9.59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86.57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230.85000000000002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76.59999999999997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3.355348837209303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2.013255813953488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5.368604651162792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67</v>
      </c>
      <c r="C1" s="46" t="s">
        <v>69</v>
      </c>
      <c r="D1" s="46" t="s">
        <v>128</v>
      </c>
      <c r="E1" s="69" t="s">
        <v>77</v>
      </c>
      <c r="F1" s="46" t="s">
        <v>81</v>
      </c>
      <c r="G1" s="46" t="s">
        <v>82</v>
      </c>
      <c r="H1" s="47" t="s">
        <v>72</v>
      </c>
    </row>
    <row r="2" spans="1:8" ht="12.75">
      <c r="A2" s="48" t="s">
        <v>66</v>
      </c>
      <c r="B2" s="15" t="s">
        <v>68</v>
      </c>
      <c r="C2" s="15" t="s">
        <v>70</v>
      </c>
      <c r="D2" s="41" t="s">
        <v>129</v>
      </c>
      <c r="E2" s="70" t="s">
        <v>78</v>
      </c>
      <c r="F2" s="15" t="s">
        <v>78</v>
      </c>
      <c r="G2" s="15" t="s">
        <v>78</v>
      </c>
      <c r="H2" s="49" t="s">
        <v>71</v>
      </c>
    </row>
    <row r="3" spans="1:8" ht="12.75">
      <c r="A3" s="50" t="s">
        <v>52</v>
      </c>
      <c r="B3" s="42">
        <f>HRSW!B4</f>
        <v>328.68</v>
      </c>
      <c r="C3" s="42">
        <f>HRSW!B18</f>
        <v>183.76999999999998</v>
      </c>
      <c r="D3" s="16">
        <f>B3-C3</f>
        <v>144.91000000000003</v>
      </c>
      <c r="E3" s="18">
        <v>800</v>
      </c>
      <c r="F3" s="19">
        <f aca="true" t="shared" si="0" ref="F3:F19">B3*E3</f>
        <v>262944</v>
      </c>
      <c r="G3" s="19">
        <f aca="true" t="shared" si="1" ref="G3:G19">E3*C3</f>
        <v>147016</v>
      </c>
      <c r="H3" s="29">
        <f>F3-G3</f>
        <v>115928</v>
      </c>
    </row>
    <row r="4" spans="1:8" ht="12.75">
      <c r="A4" s="50" t="s">
        <v>53</v>
      </c>
      <c r="B4" s="42">
        <f>Durum!B4</f>
        <v>291.04</v>
      </c>
      <c r="C4" s="42">
        <f>Durum!B18</f>
        <v>159.10000000000002</v>
      </c>
      <c r="D4" s="16">
        <f aca="true" t="shared" si="2" ref="D4:D19">B4-C4</f>
        <v>131.94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54</v>
      </c>
      <c r="B5" s="42">
        <f>Barley!B4</f>
        <v>387.84</v>
      </c>
      <c r="C5" s="42">
        <f>Barley!B18</f>
        <v>170.41000000000003</v>
      </c>
      <c r="D5" s="16">
        <f t="shared" si="2"/>
        <v>217.42999999999995</v>
      </c>
      <c r="E5" s="18">
        <v>200</v>
      </c>
      <c r="F5" s="19">
        <f t="shared" si="0"/>
        <v>77568</v>
      </c>
      <c r="G5" s="19">
        <f t="shared" si="1"/>
        <v>34082.00000000001</v>
      </c>
      <c r="H5" s="29">
        <f t="shared" si="3"/>
        <v>43485.99999999999</v>
      </c>
    </row>
    <row r="6" spans="1:8" ht="12.75">
      <c r="A6" s="50" t="s">
        <v>26</v>
      </c>
      <c r="B6" s="42">
        <f>Corn!B4</f>
        <v>523.8</v>
      </c>
      <c r="C6" s="42">
        <f>Corn!B18</f>
        <v>305.16</v>
      </c>
      <c r="D6" s="16">
        <f t="shared" si="2"/>
        <v>218.63999999999993</v>
      </c>
      <c r="E6" s="18">
        <v>200</v>
      </c>
      <c r="F6" s="19">
        <f t="shared" si="0"/>
        <v>104759.99999999999</v>
      </c>
      <c r="G6" s="19">
        <f t="shared" si="1"/>
        <v>61032.00000000001</v>
      </c>
      <c r="H6" s="29">
        <f t="shared" si="3"/>
        <v>43727.99999999998</v>
      </c>
    </row>
    <row r="7" spans="1:8" ht="12.75">
      <c r="A7" s="50" t="s">
        <v>25</v>
      </c>
      <c r="B7" s="42">
        <f>Soyb!B4</f>
        <v>327.3</v>
      </c>
      <c r="C7" s="42">
        <f>Soyb!B18</f>
        <v>145.95000000000002</v>
      </c>
      <c r="D7" s="16">
        <f t="shared" si="2"/>
        <v>181.35</v>
      </c>
      <c r="E7" s="18">
        <v>1000</v>
      </c>
      <c r="F7" s="19">
        <f t="shared" si="0"/>
        <v>327300</v>
      </c>
      <c r="G7" s="19">
        <f t="shared" si="1"/>
        <v>145950.00000000003</v>
      </c>
      <c r="H7" s="29">
        <f t="shared" si="3"/>
        <v>181349.99999999997</v>
      </c>
    </row>
    <row r="8" spans="1:8" ht="12.75">
      <c r="A8" s="50" t="s">
        <v>87</v>
      </c>
      <c r="B8" s="42">
        <f>Drybean!B4</f>
        <v>510.59999999999997</v>
      </c>
      <c r="C8" s="42">
        <f>Drybean!B18</f>
        <v>230.28</v>
      </c>
      <c r="D8" s="16">
        <f t="shared" si="2"/>
        <v>280.31999999999994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55</v>
      </c>
      <c r="B9" s="42">
        <f>Oil_SF!B4</f>
        <v>324.29999999999995</v>
      </c>
      <c r="C9" s="42">
        <f>Oil_SF!B18</f>
        <v>174.05999999999997</v>
      </c>
      <c r="D9" s="16">
        <f t="shared" si="2"/>
        <v>150.23999999999998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56</v>
      </c>
      <c r="B10" s="42">
        <f>Conf_SF!B4</f>
        <v>440</v>
      </c>
      <c r="C10" s="42">
        <f>Conf_SF!B18</f>
        <v>199.25</v>
      </c>
      <c r="D10" s="16">
        <f t="shared" si="2"/>
        <v>240.75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57</v>
      </c>
      <c r="B11" s="42">
        <f>Canola!B4</f>
        <v>320.71999999999997</v>
      </c>
      <c r="C11" s="42">
        <f>Canola!B18</f>
        <v>203.72</v>
      </c>
      <c r="D11" s="16">
        <f t="shared" si="2"/>
        <v>116.99999999999997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58</v>
      </c>
      <c r="B12" s="42">
        <f>Flax!B4</f>
        <v>239.21999999999997</v>
      </c>
      <c r="C12" s="42">
        <f>Flax!B18</f>
        <v>112.76</v>
      </c>
      <c r="D12" s="16">
        <f t="shared" si="2"/>
        <v>126.45999999999997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61</v>
      </c>
      <c r="B13" s="42">
        <f>Peas!B4</f>
        <v>275.4</v>
      </c>
      <c r="C13" s="42">
        <f>Peas!B18</f>
        <v>145.65</v>
      </c>
      <c r="D13" s="16">
        <f t="shared" si="2"/>
        <v>129.74999999999997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62</v>
      </c>
      <c r="B14" s="42">
        <f>Oats!B4</f>
        <v>192.20000000000002</v>
      </c>
      <c r="C14" s="42">
        <f>Oats!B18</f>
        <v>127.57999999999998</v>
      </c>
      <c r="D14" s="16">
        <f t="shared" si="2"/>
        <v>64.62000000000003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59</v>
      </c>
      <c r="B15" s="42">
        <f>Mustard!B4</f>
        <v>314.09999999999997</v>
      </c>
      <c r="C15" s="42">
        <f>Mustard!B18</f>
        <v>113.70000000000002</v>
      </c>
      <c r="D15" s="16">
        <f t="shared" si="2"/>
        <v>200.39999999999995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60</v>
      </c>
      <c r="B16" s="42">
        <f>Buckwht!B4</f>
        <v>269.79999999999995</v>
      </c>
      <c r="C16" s="42">
        <f>Buckwht!B18</f>
        <v>120.83</v>
      </c>
      <c r="D16" s="16">
        <f t="shared" si="2"/>
        <v>148.96999999999997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63</v>
      </c>
      <c r="B17" s="42">
        <f>Millet!B4</f>
        <v>212.5</v>
      </c>
      <c r="C17" s="42">
        <f>Millet!B18</f>
        <v>88.46999999999998</v>
      </c>
      <c r="D17" s="16">
        <f t="shared" si="2"/>
        <v>124.03000000000002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64</v>
      </c>
      <c r="B18" s="42">
        <f>'Wint.Wht'!B4</f>
        <v>301.84000000000003</v>
      </c>
      <c r="C18" s="42">
        <f>'Wint.Wht'!B18</f>
        <v>191.99</v>
      </c>
      <c r="D18" s="16">
        <f t="shared" si="2"/>
        <v>109.85000000000002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65</v>
      </c>
      <c r="B19" s="42">
        <f>Rye!B4</f>
        <v>307.45</v>
      </c>
      <c r="C19" s="42">
        <f>Rye!B18</f>
        <v>144.28000000000003</v>
      </c>
      <c r="D19" s="16">
        <f t="shared" si="2"/>
        <v>163.16999999999996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772572</v>
      </c>
      <c r="G20" s="20">
        <f>SUM(G3:G19)</f>
        <v>388080</v>
      </c>
      <c r="H20" s="33">
        <f>SUM(H3:H19)</f>
        <v>384491.99999999994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6" t="s">
        <v>51</v>
      </c>
      <c r="D22" s="76"/>
      <c r="E22" s="76"/>
      <c r="F22" s="3"/>
      <c r="G22" s="3"/>
      <c r="H22" s="3"/>
    </row>
    <row r="23" spans="1:8" ht="12.75">
      <c r="A23" s="51" t="s">
        <v>79</v>
      </c>
      <c r="B23" s="52"/>
      <c r="C23" s="52"/>
      <c r="D23" s="53"/>
      <c r="E23" s="52" t="s">
        <v>80</v>
      </c>
      <c r="F23" s="52"/>
      <c r="G23" s="52"/>
      <c r="H23" s="54"/>
    </row>
    <row r="24" spans="1:8" ht="12.75">
      <c r="A24" s="50" t="s">
        <v>88</v>
      </c>
      <c r="B24" s="4"/>
      <c r="C24" s="19">
        <f>F20</f>
        <v>772572</v>
      </c>
      <c r="D24" s="4"/>
      <c r="E24" s="4" t="s">
        <v>74</v>
      </c>
      <c r="F24" s="4"/>
      <c r="G24" s="55">
        <f>G20</f>
        <v>388080</v>
      </c>
      <c r="H24" s="56"/>
    </row>
    <row r="25" spans="1:8" ht="12.75">
      <c r="A25" s="77" t="s">
        <v>84</v>
      </c>
      <c r="B25" s="78"/>
      <c r="C25" s="61">
        <v>21450</v>
      </c>
      <c r="D25" s="62" t="s">
        <v>76</v>
      </c>
      <c r="E25" s="78" t="s">
        <v>131</v>
      </c>
      <c r="F25" s="78"/>
      <c r="G25" s="61">
        <v>43600</v>
      </c>
      <c r="H25" s="63" t="s">
        <v>76</v>
      </c>
    </row>
    <row r="26" spans="1:11" ht="12.75">
      <c r="A26" s="79"/>
      <c r="B26" s="75"/>
      <c r="C26" s="61">
        <v>0</v>
      </c>
      <c r="D26" s="4"/>
      <c r="E26" s="78" t="s">
        <v>73</v>
      </c>
      <c r="F26" s="78"/>
      <c r="G26" s="61">
        <v>118360</v>
      </c>
      <c r="H26" s="58"/>
      <c r="K26" s="64"/>
    </row>
    <row r="27" spans="1:8" ht="12.75">
      <c r="A27" s="79"/>
      <c r="B27" s="75"/>
      <c r="C27" s="61">
        <v>0</v>
      </c>
      <c r="D27" s="4"/>
      <c r="E27" s="78" t="s">
        <v>132</v>
      </c>
      <c r="F27" s="78"/>
      <c r="G27" s="61">
        <v>0</v>
      </c>
      <c r="H27" s="58"/>
    </row>
    <row r="28" spans="1:8" ht="12.75">
      <c r="A28" s="79"/>
      <c r="B28" s="75"/>
      <c r="C28" s="61">
        <v>0</v>
      </c>
      <c r="D28" s="4"/>
      <c r="E28" s="78" t="s">
        <v>75</v>
      </c>
      <c r="F28" s="78"/>
      <c r="G28" s="61">
        <v>0</v>
      </c>
      <c r="H28" s="58"/>
    </row>
    <row r="29" spans="1:8" ht="12.75">
      <c r="A29" s="79"/>
      <c r="B29" s="75"/>
      <c r="C29" s="61">
        <v>0</v>
      </c>
      <c r="D29" s="4"/>
      <c r="E29" s="75"/>
      <c r="F29" s="75"/>
      <c r="G29" s="61">
        <v>0</v>
      </c>
      <c r="H29" s="58"/>
    </row>
    <row r="30" spans="1:8" ht="12.75">
      <c r="A30" s="79"/>
      <c r="B30" s="75"/>
      <c r="C30" s="61">
        <v>0</v>
      </c>
      <c r="D30" s="4"/>
      <c r="E30" s="75"/>
      <c r="F30" s="75"/>
      <c r="G30" s="61">
        <v>0</v>
      </c>
      <c r="H30" s="58"/>
    </row>
    <row r="31" spans="1:8" ht="12.75">
      <c r="A31" s="79" t="s">
        <v>86</v>
      </c>
      <c r="B31" s="75"/>
      <c r="C31" s="65">
        <v>0</v>
      </c>
      <c r="D31" s="57"/>
      <c r="E31" s="75" t="s">
        <v>85</v>
      </c>
      <c r="F31" s="75"/>
      <c r="G31" s="65">
        <v>12000</v>
      </c>
      <c r="H31" s="58"/>
    </row>
    <row r="32" spans="1:8" ht="12.75">
      <c r="A32" s="50" t="s">
        <v>72</v>
      </c>
      <c r="B32" s="4"/>
      <c r="C32" s="19">
        <f>SUM(C24:C31)</f>
        <v>794022</v>
      </c>
      <c r="D32" s="4"/>
      <c r="E32" s="4" t="s">
        <v>72</v>
      </c>
      <c r="F32" s="4"/>
      <c r="G32" s="27">
        <f>SUM(G24:G31)</f>
        <v>562040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231982</v>
      </c>
      <c r="H33" s="60"/>
    </row>
    <row r="34" ht="12.75">
      <c r="G34" s="6"/>
    </row>
    <row r="35" spans="1:8" ht="12.75">
      <c r="A35" s="17" t="s">
        <v>154</v>
      </c>
      <c r="B35" s="80"/>
      <c r="C35" s="80"/>
      <c r="D35" s="80"/>
      <c r="E35" s="80"/>
      <c r="F35" s="67" t="s">
        <v>142</v>
      </c>
      <c r="G35" s="81"/>
      <c r="H35" s="81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82" t="s">
        <v>143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2:12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0" t="s">
        <v>52</v>
      </c>
      <c r="B42" s="27">
        <f>$E3*HRSW!$B7</f>
        <v>15304</v>
      </c>
      <c r="C42" s="27">
        <f>$E3*HRSW!$B8</f>
        <v>16000</v>
      </c>
      <c r="D42" s="27">
        <f>$E3*HRSW!$B9</f>
        <v>4400</v>
      </c>
      <c r="E42" s="27">
        <f>$E3*HRSW!$B10</f>
        <v>0</v>
      </c>
      <c r="F42" s="27">
        <f>$E3*HRSW!$B11</f>
        <v>65704</v>
      </c>
      <c r="G42" s="27">
        <f>$E3*HRSW!$B12</f>
        <v>12640</v>
      </c>
      <c r="H42" s="27">
        <f>$E3*HRSW!$B13</f>
        <v>15600</v>
      </c>
      <c r="I42" s="27">
        <f>$E3*HRSW!$B14</f>
        <v>12863.999999999998</v>
      </c>
      <c r="J42" s="27">
        <f>$E3*HRSW!$B15</f>
        <v>0</v>
      </c>
      <c r="K42" s="27">
        <f>$E3*HRSW!$B16</f>
        <v>1200</v>
      </c>
      <c r="L42" s="28">
        <f>$E3*HRSW!$B17</f>
        <v>3304</v>
      </c>
    </row>
    <row r="43" spans="1:12" ht="12.75">
      <c r="A43" s="50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54</v>
      </c>
      <c r="B44" s="19">
        <f>$E5*Barley!$B7</f>
        <v>3600</v>
      </c>
      <c r="C44" s="19">
        <f>$E5*Barley!$B8</f>
        <v>3400</v>
      </c>
      <c r="D44" s="19">
        <f>$E5*Barley!$B9</f>
        <v>1100</v>
      </c>
      <c r="E44" s="19">
        <f>$E5*Barley!$B10</f>
        <v>0</v>
      </c>
      <c r="F44" s="19">
        <f>$E5*Barley!$B11</f>
        <v>14480.000000000002</v>
      </c>
      <c r="G44" s="19">
        <f>$E5*Barley!$B12</f>
        <v>2420</v>
      </c>
      <c r="H44" s="19">
        <f>$E5*Barley!$B13</f>
        <v>4524</v>
      </c>
      <c r="I44" s="19">
        <f>$E5*Barley!$B14</f>
        <v>3492</v>
      </c>
      <c r="J44" s="19">
        <f>$E5*Barley!$B15</f>
        <v>0</v>
      </c>
      <c r="K44" s="19">
        <f>$E5*Barley!$B16</f>
        <v>300</v>
      </c>
      <c r="L44" s="29">
        <f>$E5*Barley!$B17</f>
        <v>766</v>
      </c>
    </row>
    <row r="45" spans="1:12" ht="12.75">
      <c r="A45" s="50" t="s">
        <v>26</v>
      </c>
      <c r="B45" s="19">
        <f>$E6*Corn!$B7</f>
        <v>14750</v>
      </c>
      <c r="C45" s="19">
        <f>$E6*Corn!$B8</f>
        <v>3000</v>
      </c>
      <c r="D45" s="19">
        <f>$E6*Corn!$B9</f>
        <v>0</v>
      </c>
      <c r="E45" s="19">
        <f>$E6*Corn!$B10</f>
        <v>0</v>
      </c>
      <c r="F45" s="19">
        <f>$E6*Corn!$B11</f>
        <v>21500</v>
      </c>
      <c r="G45" s="19">
        <f>$E6*Corn!$B12</f>
        <v>6020</v>
      </c>
      <c r="H45" s="19">
        <f>$E6*Corn!$B13</f>
        <v>5858</v>
      </c>
      <c r="I45" s="19">
        <f>$E6*Corn!$B14</f>
        <v>3911.9999999999995</v>
      </c>
      <c r="J45" s="19">
        <f>$E6*Corn!$B15</f>
        <v>4320</v>
      </c>
      <c r="K45" s="19">
        <f>$E6*Corn!$B16</f>
        <v>300</v>
      </c>
      <c r="L45" s="29">
        <f>$E6*Corn!$B17</f>
        <v>1372</v>
      </c>
    </row>
    <row r="46" spans="1:12" ht="12.75">
      <c r="A46" s="50" t="s">
        <v>25</v>
      </c>
      <c r="B46" s="19">
        <f>$E7*Soyb!$B7</f>
        <v>60370</v>
      </c>
      <c r="C46" s="19">
        <f>$E7*Soyb!$B8</f>
        <v>15000</v>
      </c>
      <c r="D46" s="19">
        <f>$E7*Soyb!$B9</f>
        <v>0</v>
      </c>
      <c r="E46" s="19">
        <f>$E7*Soyb!$B10</f>
        <v>7000</v>
      </c>
      <c r="F46" s="19">
        <f>$E7*Soyb!$B11</f>
        <v>9730</v>
      </c>
      <c r="G46" s="19">
        <f>$E7*Soyb!$B12</f>
        <v>11300</v>
      </c>
      <c r="H46" s="19">
        <f>$E7*Soyb!$B13</f>
        <v>16920</v>
      </c>
      <c r="I46" s="19">
        <f>$E7*Soyb!$B14</f>
        <v>15850</v>
      </c>
      <c r="J46" s="19">
        <f>$E7*Soyb!$B15</f>
        <v>0</v>
      </c>
      <c r="K46" s="19">
        <f>$E7*Soyb!$B16</f>
        <v>6500</v>
      </c>
      <c r="L46" s="29">
        <f>$E7*Soyb!$B17</f>
        <v>3280</v>
      </c>
    </row>
    <row r="47" spans="1:12" ht="12.75">
      <c r="A47" s="50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64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94024</v>
      </c>
      <c r="C59" s="20">
        <f t="shared" si="4"/>
        <v>37400</v>
      </c>
      <c r="D59" s="20">
        <f t="shared" si="4"/>
        <v>5500</v>
      </c>
      <c r="E59" s="20">
        <f t="shared" si="4"/>
        <v>7000</v>
      </c>
      <c r="F59" s="20">
        <f t="shared" si="4"/>
        <v>111414</v>
      </c>
      <c r="G59" s="20">
        <f t="shared" si="4"/>
        <v>32380</v>
      </c>
      <c r="H59" s="20">
        <f t="shared" si="4"/>
        <v>42902</v>
      </c>
      <c r="I59" s="20">
        <f t="shared" si="4"/>
        <v>36118</v>
      </c>
      <c r="J59" s="20">
        <f t="shared" si="4"/>
        <v>4320</v>
      </c>
      <c r="K59" s="20">
        <f t="shared" si="4"/>
        <v>8300</v>
      </c>
      <c r="L59" s="33">
        <f t="shared" si="4"/>
        <v>8722</v>
      </c>
    </row>
    <row r="60" spans="1:12" ht="12.75">
      <c r="A60" s="32" t="s">
        <v>103</v>
      </c>
      <c r="B60" s="20"/>
      <c r="C60" s="33"/>
      <c r="D60" s="34">
        <f>SUM(B59:L59)</f>
        <v>388080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44</v>
      </c>
      <c r="C2" s="83"/>
      <c r="D2" s="83"/>
      <c r="E2" s="83"/>
      <c r="F2" s="83"/>
      <c r="G2" s="83"/>
    </row>
    <row r="3" spans="1:7" ht="12.75">
      <c r="A3" t="s">
        <v>89</v>
      </c>
      <c r="B3" s="10">
        <v>7.47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328.68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19.13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20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145</v>
      </c>
      <c r="D10" s="83"/>
      <c r="E10" s="83"/>
      <c r="F10" s="83"/>
      <c r="G10" s="83"/>
    </row>
    <row r="11" spans="1:7" ht="12.75">
      <c r="A11" s="1" t="s">
        <v>12</v>
      </c>
      <c r="B11" s="11">
        <v>82.13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19.5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16.08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4.13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183.76999999999998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6.61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18.21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10.67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89.28999999999999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273.05999999999995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55.62000000000006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4.176590909090908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2.029318181818182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6.205909090909089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34</v>
      </c>
      <c r="C2" s="83"/>
      <c r="D2" s="83"/>
      <c r="E2" s="83"/>
      <c r="F2" s="83"/>
      <c r="G2" s="83"/>
    </row>
    <row r="3" spans="1:7" ht="12.75">
      <c r="A3" t="s">
        <v>89</v>
      </c>
      <c r="B3" s="10">
        <v>8.56</v>
      </c>
      <c r="C3" s="83" t="s">
        <v>134</v>
      </c>
      <c r="D3" s="83"/>
      <c r="E3" s="83"/>
      <c r="F3" s="83"/>
      <c r="G3" s="83"/>
    </row>
    <row r="4" spans="1:7" ht="12.75">
      <c r="A4" t="s">
        <v>28</v>
      </c>
      <c r="B4">
        <f>B2*B3</f>
        <v>291.04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21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20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145</v>
      </c>
      <c r="D10" s="83"/>
      <c r="E10" s="83"/>
      <c r="F10" s="83"/>
      <c r="G10" s="83"/>
    </row>
    <row r="11" spans="1:7" ht="12.75">
      <c r="A11" s="1" t="s">
        <v>12</v>
      </c>
      <c r="B11" s="11">
        <v>59.25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13.7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18.74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15.83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3.58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159.10000000000002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17.75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88.42999999999999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247.53000000000003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43.50999999999999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4.679411764705883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2.600882352941176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7.28029411764706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64</v>
      </c>
      <c r="C2" s="83"/>
      <c r="D2" s="83"/>
      <c r="E2" s="83"/>
      <c r="F2" s="83"/>
      <c r="G2" s="83"/>
    </row>
    <row r="3" spans="1:7" ht="12.75">
      <c r="A3" t="s">
        <v>89</v>
      </c>
      <c r="B3" s="10">
        <v>6.06</v>
      </c>
      <c r="C3" s="83" t="s">
        <v>159</v>
      </c>
      <c r="D3" s="83"/>
      <c r="E3" s="83"/>
      <c r="F3" s="83"/>
      <c r="G3" s="83"/>
    </row>
    <row r="4" spans="1:7" ht="12.75">
      <c r="A4" t="s">
        <v>28</v>
      </c>
      <c r="B4" s="2">
        <f>B2*B3</f>
        <v>387.84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18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144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72.4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22.62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17.46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3.83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170.41000000000003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7.26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20.52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12.22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93.8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264.21000000000004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123.62999999999994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2.6626562500000004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1.465625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4.128281250000001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108</v>
      </c>
      <c r="C2" s="83"/>
      <c r="D2" s="83"/>
      <c r="E2" s="83"/>
      <c r="F2" s="83"/>
      <c r="G2" s="83"/>
    </row>
    <row r="3" spans="1:7" ht="12.75">
      <c r="A3" t="s">
        <v>89</v>
      </c>
      <c r="B3" s="10">
        <v>4.85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523.8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73.75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107.5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30.1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29.29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19.56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21.6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6.86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305.16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8.86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27.99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16.39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107.03999999999999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412.20000000000005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111.59999999999991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2.825555555555556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0.991111111111111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3.816666666666667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30</v>
      </c>
      <c r="C2" s="83"/>
      <c r="D2" s="83"/>
      <c r="E2" s="83"/>
      <c r="F2" s="83"/>
      <c r="G2" s="83"/>
    </row>
    <row r="3" spans="1:7" ht="12.75">
      <c r="A3" t="s">
        <v>89</v>
      </c>
      <c r="B3" s="12">
        <v>10.91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327.3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60.37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146</v>
      </c>
      <c r="D10" s="83"/>
      <c r="E10" s="83"/>
      <c r="F10" s="83"/>
      <c r="G10" s="83"/>
    </row>
    <row r="11" spans="1:7" ht="12.75">
      <c r="A11" s="1" t="s">
        <v>12</v>
      </c>
      <c r="B11" s="11">
        <v>9.73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11.3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16.92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15.85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6.5</v>
      </c>
      <c r="C16" s="83" t="s">
        <v>157</v>
      </c>
      <c r="D16" s="83"/>
      <c r="E16" s="83"/>
      <c r="F16" s="83"/>
      <c r="G16" s="83"/>
    </row>
    <row r="17" spans="1:7" ht="12.75">
      <c r="A17" s="1" t="s">
        <v>17</v>
      </c>
      <c r="B17" s="12">
        <v>3.28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145.95000000000002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6.45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10.57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88.92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234.87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92.43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4.865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2.964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7.829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1380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0.37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510.59999999999997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46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42</v>
      </c>
      <c r="C8" s="83" t="s">
        <v>147</v>
      </c>
      <c r="D8" s="83"/>
      <c r="E8" s="83"/>
      <c r="F8" s="83"/>
      <c r="G8" s="83"/>
    </row>
    <row r="9" spans="1:7" ht="12.75">
      <c r="A9" s="1" t="s">
        <v>24</v>
      </c>
      <c r="B9" s="11">
        <v>18</v>
      </c>
      <c r="C9" s="83" t="s">
        <v>148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45.72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20.7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22.83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18.35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5.18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230.28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7.19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22.66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13.24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96.89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327.17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183.42999999999995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0.1668695652173913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0.07021014492753623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0.23707971014492754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3" sqref="C23:G2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1380</v>
      </c>
      <c r="C2" s="83"/>
      <c r="D2" s="83"/>
      <c r="E2" s="83"/>
      <c r="F2" s="83"/>
      <c r="G2" s="83"/>
    </row>
    <row r="3" spans="1:7" ht="12.75">
      <c r="A3" t="s">
        <v>89</v>
      </c>
      <c r="B3" s="10">
        <v>0.235</v>
      </c>
      <c r="C3" s="83"/>
      <c r="D3" s="83"/>
      <c r="E3" s="83"/>
      <c r="F3" s="83"/>
      <c r="G3" s="83"/>
    </row>
    <row r="4" spans="1:7" ht="12.75">
      <c r="A4" t="s">
        <v>28</v>
      </c>
      <c r="B4">
        <f>B2*B3</f>
        <v>324.29999999999995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29.7</v>
      </c>
      <c r="C7" s="86" t="s">
        <v>155</v>
      </c>
      <c r="D7" s="83"/>
      <c r="E7" s="83"/>
      <c r="F7" s="83"/>
      <c r="G7" s="83"/>
    </row>
    <row r="8" spans="1:7" ht="12.75">
      <c r="A8" s="1" t="s">
        <v>9</v>
      </c>
      <c r="B8" s="11">
        <v>24.7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7</v>
      </c>
      <c r="C10" s="83" t="s">
        <v>149</v>
      </c>
      <c r="D10" s="83"/>
      <c r="E10" s="83"/>
      <c r="F10" s="83"/>
      <c r="G10" s="83"/>
    </row>
    <row r="11" spans="1:7" ht="12.75">
      <c r="A11" s="1" t="s">
        <v>12</v>
      </c>
      <c r="B11" s="11">
        <v>45.22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21.31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15.36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2.76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8.5</v>
      </c>
      <c r="C16" s="83" t="s">
        <v>161</v>
      </c>
      <c r="D16" s="83"/>
      <c r="E16" s="83"/>
      <c r="F16" s="83"/>
      <c r="G16" s="83"/>
    </row>
    <row r="17" spans="1:7" ht="12.75">
      <c r="A17" s="1" t="s">
        <v>17</v>
      </c>
      <c r="B17" s="12">
        <v>3.91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174.05999999999997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7.02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19.68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12.07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53.8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92.57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266.63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57.66999999999996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3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0.12613043478260869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0.06707971014492753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0.19321014492753621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  <mergeCell ref="C9:G9"/>
    <mergeCell ref="C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2009-12-11T22:23:29Z</cp:lastPrinted>
  <dcterms:created xsi:type="dcterms:W3CDTF">2005-01-10T15:34:54Z</dcterms:created>
  <dcterms:modified xsi:type="dcterms:W3CDTF">2011-12-14T15:46:30Z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