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Owner\Desktop\DREC\Horticulture\Hops\2020\"/>
    </mc:Choice>
  </mc:AlternateContent>
  <xr:revisionPtr revIDLastSave="0" documentId="13_ncr:1_{E831356C-8529-4746-8BFC-5BE150AFBD5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Print_Area" localSheetId="0">Sheet1!$A$1:$AK$26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9" i="1" l="1"/>
  <c r="AJ10" i="1"/>
  <c r="AJ11" i="1"/>
  <c r="AJ13" i="1"/>
  <c r="AJ14" i="1"/>
  <c r="AJ16" i="1"/>
  <c r="AJ8" i="1"/>
  <c r="X20" i="1"/>
  <c r="X19" i="1"/>
  <c r="X18" i="1"/>
  <c r="AK9" i="1" l="1"/>
  <c r="AK10" i="1"/>
  <c r="AK11" i="1"/>
  <c r="AK12" i="1"/>
  <c r="AK13" i="1"/>
  <c r="AK14" i="1"/>
  <c r="AK15" i="1"/>
  <c r="AK16" i="1"/>
  <c r="AK8" i="1"/>
  <c r="AJ20" i="1"/>
  <c r="AJ18" i="1"/>
  <c r="AJ19" i="1" s="1"/>
  <c r="AD20" i="1"/>
  <c r="AD18" i="1"/>
  <c r="Q16" i="1"/>
  <c r="Q15" i="1"/>
  <c r="Q14" i="1"/>
  <c r="Q13" i="1"/>
  <c r="Q12" i="1"/>
  <c r="Q11" i="1"/>
  <c r="Q9" i="1"/>
  <c r="Q10" i="1"/>
  <c r="Q8" i="1"/>
  <c r="T20" i="1" l="1"/>
  <c r="U20" i="1"/>
  <c r="V20" i="1"/>
  <c r="W20" i="1"/>
  <c r="Y20" i="1"/>
  <c r="Z20" i="1"/>
  <c r="AA20" i="1"/>
  <c r="AB20" i="1"/>
  <c r="AC20" i="1"/>
  <c r="S20" i="1"/>
  <c r="W18" i="1" l="1"/>
  <c r="W19" i="1" s="1"/>
  <c r="AC18" i="1"/>
  <c r="AC19" i="1" s="1"/>
  <c r="AI9" i="1" l="1"/>
  <c r="AI10" i="1"/>
  <c r="AI11" i="1"/>
  <c r="AI12" i="1"/>
  <c r="AI13" i="1"/>
  <c r="AI14" i="1"/>
  <c r="AI15" i="1"/>
  <c r="AI16" i="1"/>
  <c r="AI8" i="1"/>
  <c r="AI20" i="1" s="1"/>
  <c r="AI18" i="1" l="1"/>
  <c r="AI19" i="1" s="1"/>
  <c r="AH9" i="1"/>
  <c r="AH10" i="1"/>
  <c r="AH11" i="1"/>
  <c r="AH12" i="1"/>
  <c r="AH13" i="1"/>
  <c r="AH14" i="1"/>
  <c r="AH16" i="1"/>
  <c r="AH8" i="1"/>
  <c r="AH20" i="1" s="1"/>
  <c r="AB18" i="1"/>
  <c r="AB19" i="1" s="1"/>
  <c r="V18" i="1"/>
  <c r="V19" i="1" s="1"/>
  <c r="AH18" i="1" l="1"/>
  <c r="AH19" i="1" s="1"/>
  <c r="AA18" i="1"/>
  <c r="AA19" i="1" s="1"/>
  <c r="Z18" i="1"/>
  <c r="Z19" i="1" s="1"/>
  <c r="Y18" i="1"/>
  <c r="Y19" i="1" s="1"/>
  <c r="U18" i="1"/>
  <c r="U19" i="1" s="1"/>
  <c r="T18" i="1"/>
  <c r="T19" i="1" s="1"/>
  <c r="S18" i="1"/>
  <c r="S19" i="1" s="1"/>
  <c r="AG16" i="1"/>
  <c r="AF16" i="1"/>
  <c r="AE16" i="1"/>
  <c r="AF15" i="1"/>
  <c r="AE15" i="1"/>
  <c r="AG14" i="1"/>
  <c r="AF14" i="1"/>
  <c r="AE14" i="1"/>
  <c r="AG13" i="1"/>
  <c r="AF13" i="1"/>
  <c r="AE13" i="1"/>
  <c r="AF12" i="1"/>
  <c r="AE12" i="1"/>
  <c r="AG11" i="1"/>
  <c r="AF11" i="1"/>
  <c r="AE11" i="1"/>
  <c r="AG10" i="1"/>
  <c r="AF10" i="1"/>
  <c r="AE10" i="1"/>
  <c r="AG9" i="1"/>
  <c r="AF9" i="1"/>
  <c r="AE9" i="1"/>
  <c r="AG8" i="1"/>
  <c r="AF8" i="1"/>
  <c r="AF20" i="1" s="1"/>
  <c r="AE8" i="1"/>
  <c r="AG18" i="1" l="1"/>
  <c r="AG19" i="1" s="1"/>
  <c r="AG20" i="1"/>
  <c r="AE20" i="1"/>
  <c r="AF18" i="1"/>
  <c r="AF19" i="1" s="1"/>
  <c r="AE18" i="1"/>
  <c r="AE19" i="1" s="1"/>
  <c r="AK20" i="1" l="1"/>
  <c r="AK18" i="1"/>
  <c r="AK19" i="1" s="1"/>
</calcChain>
</file>

<file path=xl/sharedStrings.xml><?xml version="1.0" encoding="utf-8"?>
<sst xmlns="http://schemas.openxmlformats.org/spreadsheetml/2006/main" count="87" uniqueCount="29">
  <si>
    <t>Beta Acid Content (%)</t>
  </si>
  <si>
    <t>Alpha Acid Content (%)</t>
  </si>
  <si>
    <t>Variety of Hops</t>
  </si>
  <si>
    <t>Yield in air-dried ounces</t>
  </si>
  <si>
    <t>Number of plants harvested of each variety</t>
  </si>
  <si>
    <t>Yield per harvested plant in air-dried ounces</t>
  </si>
  <si>
    <t>Brewers Gold</t>
  </si>
  <si>
    <t>Fuggle</t>
  </si>
  <si>
    <t>Galena</t>
  </si>
  <si>
    <t>-</t>
  </si>
  <si>
    <t>Glacier</t>
  </si>
  <si>
    <t>Golding</t>
  </si>
  <si>
    <t>Hallertau</t>
  </si>
  <si>
    <t>Magnum</t>
  </si>
  <si>
    <t>Mt. Hood</t>
  </si>
  <si>
    <t>Newport</t>
  </si>
  <si>
    <t>Averages</t>
  </si>
  <si>
    <t>Alpha acids produce desireable bitterness when boiled in wort before the wort is cooled and fermented into beer.</t>
  </si>
  <si>
    <t>Beta acids lend a more harsh bitterness during conditioning and storage of beer than the bitterness of alpha acids.</t>
  </si>
  <si>
    <t xml:space="preserve">Hops with low cohumulone levels (making up &lt;25% of alpha acids) are thought to attribute a smoother bitterness in the finished beer. </t>
  </si>
  <si>
    <t xml:space="preserve">Hops with high colupulone (a beta acid) levels are thought to attribute a harsh bitterness produced during the aging of beer. </t>
  </si>
  <si>
    <t xml:space="preserve"> -</t>
  </si>
  <si>
    <t>Cohumulone as a percent of  Alpha Acids (%)</t>
  </si>
  <si>
    <t>Colupulone as a percent of Beta Acids (%)</t>
  </si>
  <si>
    <t>North Dakota State University - Dickinson Research Extension Center, Dickinson, ND</t>
  </si>
  <si>
    <t>ave. lbs per acre</t>
  </si>
  <si>
    <t>ave. lbs per acre max yielder</t>
  </si>
  <si>
    <t>2015-2020 average yield per plant in air dried ounces</t>
  </si>
  <si>
    <t>2016 -2019 Average Alpha Acids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</si>
</sst>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2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8" borderId="0" xfId="0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L24"/>
  <sheetViews>
    <sheetView tabSelected="1" topLeftCell="N1" zoomScale="75" zoomScaleNormal="75" workbookViewId="0">
      <selection activeCell="L18" sqref="L18"/>
    </sheetView>
  </sheetViews>
  <sheetFormatPr defaultRowHeight="15" x14ac:dyDescent="0.25"/>
  <cols>
    <col min="1" max="1" width="14.85546875" customWidth="1"/>
    <col min="2" max="2" width="14.28515625" customWidth="1"/>
    <col min="4" max="4" width="10.28515625" customWidth="1"/>
    <col min="5" max="5" width="14.5703125" customWidth="1"/>
    <col min="6" max="6" width="14.85546875" customWidth="1"/>
    <col min="7" max="7" width="9.85546875" customWidth="1"/>
    <col min="8" max="8" width="10.28515625" customWidth="1"/>
    <col min="9" max="9" width="14.42578125" customWidth="1"/>
    <col min="10" max="10" width="14.85546875" customWidth="1"/>
    <col min="11" max="11" width="9.85546875" bestFit="1" customWidth="1"/>
    <col min="12" max="12" width="10.85546875" customWidth="1"/>
    <col min="13" max="13" width="14.42578125" customWidth="1"/>
    <col min="14" max="14" width="14.85546875" customWidth="1"/>
    <col min="15" max="15" width="9.85546875" customWidth="1"/>
    <col min="16" max="17" width="10.85546875" customWidth="1"/>
    <col min="18" max="18" width="19.42578125" bestFit="1" customWidth="1"/>
    <col min="35" max="35" width="10" bestFit="1" customWidth="1"/>
    <col min="36" max="36" width="10" customWidth="1"/>
    <col min="37" max="37" width="14" bestFit="1" customWidth="1"/>
  </cols>
  <sheetData>
    <row r="2" spans="1:38" ht="21" x14ac:dyDescent="0.35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G2" s="2"/>
      <c r="AH2" s="2"/>
      <c r="AI2" s="2"/>
      <c r="AJ2" s="2"/>
      <c r="AK2" s="2"/>
      <c r="AL2" s="2"/>
    </row>
    <row r="3" spans="1:38" ht="2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G3" s="2"/>
      <c r="AH3" s="2"/>
      <c r="AI3" s="2"/>
      <c r="AJ3" s="2"/>
      <c r="AK3" s="2"/>
      <c r="AL3" s="2"/>
    </row>
    <row r="4" spans="1:38" ht="18.7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2"/>
      <c r="AH4" s="2"/>
      <c r="AI4" s="2"/>
      <c r="AJ4" s="2"/>
      <c r="AK4" s="2"/>
      <c r="AL4" s="2"/>
    </row>
    <row r="5" spans="1:38" ht="83.25" customHeight="1" x14ac:dyDescent="0.25">
      <c r="A5" s="4" t="s">
        <v>23</v>
      </c>
      <c r="B5" s="4" t="s">
        <v>22</v>
      </c>
      <c r="C5" s="4" t="s">
        <v>0</v>
      </c>
      <c r="D5" s="4" t="s">
        <v>1</v>
      </c>
      <c r="E5" s="4" t="s">
        <v>23</v>
      </c>
      <c r="F5" s="4" t="s">
        <v>22</v>
      </c>
      <c r="G5" s="4" t="s">
        <v>0</v>
      </c>
      <c r="H5" s="4" t="s">
        <v>1</v>
      </c>
      <c r="I5" s="21" t="s">
        <v>23</v>
      </c>
      <c r="J5" s="21" t="s">
        <v>22</v>
      </c>
      <c r="K5" s="21" t="s">
        <v>0</v>
      </c>
      <c r="L5" s="21" t="s">
        <v>1</v>
      </c>
      <c r="M5" s="25" t="s">
        <v>23</v>
      </c>
      <c r="N5" s="25" t="s">
        <v>22</v>
      </c>
      <c r="O5" s="25" t="s">
        <v>0</v>
      </c>
      <c r="P5" s="25" t="s">
        <v>1</v>
      </c>
      <c r="Q5" s="28" t="s">
        <v>28</v>
      </c>
      <c r="R5" s="5" t="s">
        <v>2</v>
      </c>
      <c r="S5" s="34" t="s">
        <v>3</v>
      </c>
      <c r="T5" s="34"/>
      <c r="U5" s="34"/>
      <c r="V5" s="34"/>
      <c r="W5" s="34"/>
      <c r="X5" s="34"/>
      <c r="Y5" s="33" t="s">
        <v>4</v>
      </c>
      <c r="Z5" s="33"/>
      <c r="AA5" s="33"/>
      <c r="AB5" s="33"/>
      <c r="AC5" s="33"/>
      <c r="AD5" s="33"/>
      <c r="AE5" s="33" t="s">
        <v>5</v>
      </c>
      <c r="AF5" s="33"/>
      <c r="AG5" s="33"/>
      <c r="AH5" s="33"/>
      <c r="AI5" s="33"/>
      <c r="AJ5" s="33"/>
      <c r="AK5" s="6" t="s">
        <v>27</v>
      </c>
    </row>
    <row r="6" spans="1:38" ht="18.75" x14ac:dyDescent="0.25">
      <c r="A6" s="7">
        <v>2016</v>
      </c>
      <c r="B6" s="7">
        <v>2016</v>
      </c>
      <c r="C6" s="7">
        <v>2016</v>
      </c>
      <c r="D6" s="7">
        <v>2016</v>
      </c>
      <c r="E6" s="8">
        <v>2017</v>
      </c>
      <c r="F6" s="8">
        <v>2017</v>
      </c>
      <c r="G6" s="8">
        <v>2017</v>
      </c>
      <c r="H6" s="8">
        <v>2017</v>
      </c>
      <c r="I6" s="23">
        <v>2018</v>
      </c>
      <c r="J6" s="23">
        <v>2018</v>
      </c>
      <c r="K6" s="23">
        <v>2018</v>
      </c>
      <c r="L6" s="23">
        <v>2018</v>
      </c>
      <c r="M6" s="26">
        <v>2019</v>
      </c>
      <c r="N6" s="26">
        <v>2019</v>
      </c>
      <c r="O6" s="26">
        <v>2019</v>
      </c>
      <c r="P6" s="26">
        <v>2019</v>
      </c>
      <c r="Q6" s="35"/>
      <c r="R6" s="5"/>
      <c r="S6" s="9">
        <v>2015</v>
      </c>
      <c r="T6" s="7">
        <v>2016</v>
      </c>
      <c r="U6" s="8">
        <v>2017</v>
      </c>
      <c r="V6" s="22">
        <v>2018</v>
      </c>
      <c r="W6" s="27">
        <v>2019</v>
      </c>
      <c r="X6" s="32">
        <v>2020</v>
      </c>
      <c r="Y6" s="9">
        <v>2015</v>
      </c>
      <c r="Z6" s="7">
        <v>2016</v>
      </c>
      <c r="AA6" s="8">
        <v>2017</v>
      </c>
      <c r="AB6" s="23">
        <v>2018</v>
      </c>
      <c r="AC6" s="26">
        <v>2019</v>
      </c>
      <c r="AD6" s="31">
        <v>2020</v>
      </c>
      <c r="AE6" s="9">
        <v>2015</v>
      </c>
      <c r="AF6" s="7">
        <v>2016</v>
      </c>
      <c r="AG6" s="8">
        <v>2017</v>
      </c>
      <c r="AH6" s="23">
        <v>2018</v>
      </c>
      <c r="AI6" s="26">
        <v>2019</v>
      </c>
      <c r="AJ6" s="31">
        <v>2020</v>
      </c>
    </row>
    <row r="7" spans="1:38" ht="18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8" ht="18.75" x14ac:dyDescent="0.3">
      <c r="A8" s="12">
        <v>60.6</v>
      </c>
      <c r="B8" s="12">
        <v>35.9</v>
      </c>
      <c r="C8" s="12">
        <v>5.28</v>
      </c>
      <c r="D8" s="12">
        <v>7.8</v>
      </c>
      <c r="E8" s="12">
        <v>63.9</v>
      </c>
      <c r="F8" s="12">
        <v>42.4</v>
      </c>
      <c r="G8" s="12">
        <v>3.5</v>
      </c>
      <c r="H8" s="12">
        <v>3.47</v>
      </c>
      <c r="I8" s="12">
        <v>56.3</v>
      </c>
      <c r="J8" s="12">
        <v>30.4</v>
      </c>
      <c r="K8" s="12">
        <v>4.72</v>
      </c>
      <c r="L8" s="12">
        <v>10</v>
      </c>
      <c r="M8" s="12">
        <v>63</v>
      </c>
      <c r="N8" s="12">
        <v>35.6</v>
      </c>
      <c r="O8" s="12">
        <v>5.49</v>
      </c>
      <c r="P8" s="12">
        <v>8.66</v>
      </c>
      <c r="Q8" s="12">
        <f>AVERAGE(D8,H8,L8,P8)</f>
        <v>7.4824999999999999</v>
      </c>
      <c r="R8" s="3" t="s">
        <v>6</v>
      </c>
      <c r="S8" s="13">
        <v>16.5</v>
      </c>
      <c r="T8" s="14">
        <v>25.465329942799997</v>
      </c>
      <c r="U8" s="14">
        <v>5.4</v>
      </c>
      <c r="V8" s="14">
        <v>12.7</v>
      </c>
      <c r="W8" s="14">
        <v>8.1</v>
      </c>
      <c r="X8" s="14">
        <v>4.8</v>
      </c>
      <c r="Y8" s="15">
        <v>3</v>
      </c>
      <c r="Z8" s="16">
        <v>3</v>
      </c>
      <c r="AA8" s="16">
        <v>3</v>
      </c>
      <c r="AB8" s="16">
        <v>3</v>
      </c>
      <c r="AC8" s="16">
        <v>2</v>
      </c>
      <c r="AD8" s="16">
        <v>2</v>
      </c>
      <c r="AE8" s="13">
        <f>S8/Y8</f>
        <v>5.5</v>
      </c>
      <c r="AF8" s="13">
        <f>T8/Z8</f>
        <v>8.4884433142666662</v>
      </c>
      <c r="AG8" s="13">
        <f>U8/AA8</f>
        <v>1.8</v>
      </c>
      <c r="AH8" s="13">
        <f>V8/AB8</f>
        <v>4.2333333333333334</v>
      </c>
      <c r="AI8" s="13">
        <f>W8/AC8</f>
        <v>4.05</v>
      </c>
      <c r="AJ8" s="13">
        <f>X8/AD8</f>
        <v>2.4</v>
      </c>
      <c r="AK8" s="13">
        <f>AVERAGE(AE8:AJ8)</f>
        <v>4.4119627746000001</v>
      </c>
      <c r="AL8" s="13"/>
    </row>
    <row r="9" spans="1:38" ht="18.75" x14ac:dyDescent="0.3">
      <c r="A9" s="12">
        <v>47.9</v>
      </c>
      <c r="B9" s="12">
        <v>30.2</v>
      </c>
      <c r="C9" s="12">
        <v>2.9</v>
      </c>
      <c r="D9" s="12">
        <v>3.46</v>
      </c>
      <c r="E9" s="12">
        <v>46.9</v>
      </c>
      <c r="F9" s="12">
        <v>31.9</v>
      </c>
      <c r="G9" s="12">
        <v>1.42</v>
      </c>
      <c r="H9" s="12">
        <v>0.79</v>
      </c>
      <c r="I9" s="12">
        <v>45.5</v>
      </c>
      <c r="J9" s="12">
        <v>27.6</v>
      </c>
      <c r="K9" s="12">
        <v>2.39</v>
      </c>
      <c r="L9" s="12">
        <v>2.71</v>
      </c>
      <c r="M9" s="12">
        <v>47</v>
      </c>
      <c r="N9" s="12">
        <v>26.4</v>
      </c>
      <c r="O9" s="12">
        <v>1.54</v>
      </c>
      <c r="P9" s="12">
        <v>2.04</v>
      </c>
      <c r="Q9" s="12">
        <f t="shared" ref="Q9:Q10" si="0">AVERAGE(D9,H9,L9,P9)</f>
        <v>2.25</v>
      </c>
      <c r="R9" s="3" t="s">
        <v>7</v>
      </c>
      <c r="S9" s="13">
        <v>4.5</v>
      </c>
      <c r="T9" s="14">
        <v>11.2792014496</v>
      </c>
      <c r="U9" s="14">
        <v>1.7</v>
      </c>
      <c r="V9" s="14">
        <v>3.9</v>
      </c>
      <c r="W9" s="14">
        <v>3.2</v>
      </c>
      <c r="X9" s="14">
        <v>0.4</v>
      </c>
      <c r="Y9" s="15">
        <v>3</v>
      </c>
      <c r="Z9" s="16">
        <v>3</v>
      </c>
      <c r="AA9" s="16">
        <v>3</v>
      </c>
      <c r="AB9" s="16">
        <v>3</v>
      </c>
      <c r="AC9" s="16">
        <v>3</v>
      </c>
      <c r="AD9" s="16">
        <v>2</v>
      </c>
      <c r="AE9" s="13">
        <f t="shared" ref="AE9:AG11" si="1">S9/Y9</f>
        <v>1.5</v>
      </c>
      <c r="AF9" s="13">
        <f t="shared" si="1"/>
        <v>3.7597338165333336</v>
      </c>
      <c r="AG9" s="13">
        <f t="shared" si="1"/>
        <v>0.56666666666666665</v>
      </c>
      <c r="AH9" s="13">
        <f t="shared" ref="AH9:AH16" si="2">V9/AB9</f>
        <v>1.3</v>
      </c>
      <c r="AI9" s="13">
        <f t="shared" ref="AI9:AI16" si="3">W9/AC9</f>
        <v>1.0666666666666667</v>
      </c>
      <c r="AJ9" s="13">
        <f t="shared" ref="AJ9:AJ16" si="4">X9/AD9</f>
        <v>0.2</v>
      </c>
      <c r="AK9" s="13">
        <f t="shared" ref="AK9:AK16" si="5">AVERAGE(AE9:AJ9)</f>
        <v>1.3988445249777779</v>
      </c>
      <c r="AL9" s="13"/>
    </row>
    <row r="10" spans="1:38" ht="18.75" x14ac:dyDescent="0.3">
      <c r="A10" s="12">
        <v>63.1</v>
      </c>
      <c r="B10" s="12">
        <v>37.700000000000003</v>
      </c>
      <c r="C10" s="12">
        <v>10.1</v>
      </c>
      <c r="D10" s="12">
        <v>15.1</v>
      </c>
      <c r="E10" s="12">
        <v>59.7</v>
      </c>
      <c r="F10" s="12">
        <v>36.4</v>
      </c>
      <c r="G10" s="12">
        <v>7.43</v>
      </c>
      <c r="H10" s="12">
        <v>8.06</v>
      </c>
      <c r="I10" s="12">
        <v>60.8</v>
      </c>
      <c r="J10" s="12">
        <v>35</v>
      </c>
      <c r="K10" s="12">
        <v>10.4</v>
      </c>
      <c r="L10" s="12">
        <v>15</v>
      </c>
      <c r="M10" s="12">
        <v>60.9</v>
      </c>
      <c r="N10" s="12">
        <v>34.200000000000003</v>
      </c>
      <c r="O10" s="12">
        <v>9.1300000000000008</v>
      </c>
      <c r="P10" s="12">
        <v>13.71</v>
      </c>
      <c r="Q10" s="12">
        <f t="shared" si="0"/>
        <v>12.967499999999999</v>
      </c>
      <c r="R10" s="3" t="s">
        <v>8</v>
      </c>
      <c r="S10" s="13">
        <v>9</v>
      </c>
      <c r="T10" s="14">
        <v>22.512194011600002</v>
      </c>
      <c r="U10" s="14">
        <v>2.9</v>
      </c>
      <c r="V10" s="14">
        <v>10.7</v>
      </c>
      <c r="W10" s="14">
        <v>6.4</v>
      </c>
      <c r="X10" s="14">
        <v>2.8</v>
      </c>
      <c r="Y10" s="15">
        <v>3</v>
      </c>
      <c r="Z10" s="16">
        <v>3</v>
      </c>
      <c r="AA10" s="16">
        <v>2</v>
      </c>
      <c r="AB10" s="16">
        <v>2</v>
      </c>
      <c r="AC10" s="16">
        <v>3</v>
      </c>
      <c r="AD10" s="16">
        <v>2</v>
      </c>
      <c r="AE10" s="13">
        <f t="shared" si="1"/>
        <v>3</v>
      </c>
      <c r="AF10" s="13">
        <f t="shared" si="1"/>
        <v>7.5040646705333343</v>
      </c>
      <c r="AG10" s="13">
        <f t="shared" si="1"/>
        <v>1.45</v>
      </c>
      <c r="AH10" s="13">
        <f t="shared" si="2"/>
        <v>5.35</v>
      </c>
      <c r="AI10" s="13">
        <f t="shared" si="3"/>
        <v>2.1333333333333333</v>
      </c>
      <c r="AJ10" s="13">
        <f t="shared" si="4"/>
        <v>1.4</v>
      </c>
      <c r="AK10" s="13">
        <f t="shared" si="5"/>
        <v>3.4728996673111112</v>
      </c>
      <c r="AL10" s="13"/>
    </row>
    <row r="11" spans="1:38" ht="18.75" x14ac:dyDescent="0.3">
      <c r="A11" s="12">
        <v>32.9</v>
      </c>
      <c r="B11" s="24">
        <v>12.1</v>
      </c>
      <c r="C11" s="12">
        <v>6.96</v>
      </c>
      <c r="D11" s="12">
        <v>4.6100000000000003</v>
      </c>
      <c r="E11" s="12" t="s">
        <v>9</v>
      </c>
      <c r="F11" s="12" t="s">
        <v>9</v>
      </c>
      <c r="G11" s="12" t="s">
        <v>9</v>
      </c>
      <c r="H11" s="12" t="s">
        <v>9</v>
      </c>
      <c r="I11" s="12" t="s">
        <v>21</v>
      </c>
      <c r="J11" s="12" t="s">
        <v>21</v>
      </c>
      <c r="K11" s="12" t="s">
        <v>21</v>
      </c>
      <c r="L11" s="12" t="s">
        <v>21</v>
      </c>
      <c r="M11" s="12" t="s">
        <v>21</v>
      </c>
      <c r="N11" s="12" t="s">
        <v>21</v>
      </c>
      <c r="O11" s="12" t="s">
        <v>21</v>
      </c>
      <c r="P11" s="12" t="s">
        <v>21</v>
      </c>
      <c r="Q11" s="12">
        <f>D11</f>
        <v>4.6100000000000003</v>
      </c>
      <c r="R11" s="3" t="s">
        <v>10</v>
      </c>
      <c r="S11" s="13">
        <v>1.8</v>
      </c>
      <c r="T11" s="14">
        <v>9.1691131624000004</v>
      </c>
      <c r="U11" s="14">
        <v>0.6</v>
      </c>
      <c r="V11" s="14">
        <v>0.8</v>
      </c>
      <c r="W11" s="14">
        <v>0.5</v>
      </c>
      <c r="X11" s="14">
        <v>0.1</v>
      </c>
      <c r="Y11" s="15">
        <v>1</v>
      </c>
      <c r="Z11" s="16">
        <v>3</v>
      </c>
      <c r="AA11" s="16">
        <v>2</v>
      </c>
      <c r="AB11" s="16">
        <v>1</v>
      </c>
      <c r="AC11" s="16">
        <v>2</v>
      </c>
      <c r="AD11" s="16">
        <v>1</v>
      </c>
      <c r="AE11" s="13">
        <f t="shared" si="1"/>
        <v>1.8</v>
      </c>
      <c r="AF11" s="13">
        <f t="shared" si="1"/>
        <v>3.0563710541333333</v>
      </c>
      <c r="AG11" s="13">
        <f t="shared" si="1"/>
        <v>0.3</v>
      </c>
      <c r="AH11" s="13">
        <f t="shared" si="2"/>
        <v>0.8</v>
      </c>
      <c r="AI11" s="13">
        <f t="shared" si="3"/>
        <v>0.25</v>
      </c>
      <c r="AJ11" s="13">
        <f t="shared" si="4"/>
        <v>0.1</v>
      </c>
      <c r="AK11" s="13">
        <f t="shared" si="5"/>
        <v>1.0510618423555556</v>
      </c>
      <c r="AL11" s="13"/>
    </row>
    <row r="12" spans="1:38" ht="18.75" x14ac:dyDescent="0.3">
      <c r="A12" s="12">
        <v>47.6</v>
      </c>
      <c r="B12" s="12">
        <v>26</v>
      </c>
      <c r="C12" s="12">
        <v>2.4700000000000002</v>
      </c>
      <c r="D12" s="12">
        <v>3.45</v>
      </c>
      <c r="E12" s="12" t="s">
        <v>9</v>
      </c>
      <c r="F12" s="12" t="s">
        <v>9</v>
      </c>
      <c r="G12" s="12" t="s">
        <v>9</v>
      </c>
      <c r="H12" s="12" t="s">
        <v>9</v>
      </c>
      <c r="I12" s="12" t="s">
        <v>21</v>
      </c>
      <c r="J12" s="12" t="s">
        <v>21</v>
      </c>
      <c r="K12" s="12" t="s">
        <v>21</v>
      </c>
      <c r="L12" s="12" t="s">
        <v>21</v>
      </c>
      <c r="M12" s="12" t="s">
        <v>21</v>
      </c>
      <c r="N12" s="12" t="s">
        <v>21</v>
      </c>
      <c r="O12" s="12" t="s">
        <v>21</v>
      </c>
      <c r="P12" s="12" t="s">
        <v>21</v>
      </c>
      <c r="Q12" s="12">
        <f>D12</f>
        <v>3.45</v>
      </c>
      <c r="R12" s="3" t="s">
        <v>11</v>
      </c>
      <c r="S12" s="13">
        <v>1.9</v>
      </c>
      <c r="T12" s="14">
        <v>4.8332379992000005</v>
      </c>
      <c r="U12" s="14">
        <v>0</v>
      </c>
      <c r="V12" s="14">
        <v>0.1</v>
      </c>
      <c r="W12" s="14">
        <v>0.2</v>
      </c>
      <c r="X12" s="14">
        <v>0</v>
      </c>
      <c r="Y12" s="15">
        <v>2</v>
      </c>
      <c r="Z12" s="16">
        <v>3</v>
      </c>
      <c r="AA12" s="16">
        <v>0</v>
      </c>
      <c r="AB12" s="16">
        <v>1</v>
      </c>
      <c r="AC12" s="16">
        <v>2</v>
      </c>
      <c r="AD12" s="16">
        <v>0</v>
      </c>
      <c r="AE12" s="13">
        <f t="shared" ref="AE12:AF16" si="6">S12/Y12</f>
        <v>0.95</v>
      </c>
      <c r="AF12" s="13">
        <f t="shared" si="6"/>
        <v>1.6110793330666668</v>
      </c>
      <c r="AG12" s="13">
        <v>0</v>
      </c>
      <c r="AH12" s="13">
        <f t="shared" si="2"/>
        <v>0.1</v>
      </c>
      <c r="AI12" s="13">
        <f t="shared" si="3"/>
        <v>0.1</v>
      </c>
      <c r="AJ12" s="13">
        <v>0</v>
      </c>
      <c r="AK12" s="13">
        <f t="shared" si="5"/>
        <v>0.46017988884444455</v>
      </c>
      <c r="AL12" s="13"/>
    </row>
    <row r="13" spans="1:38" ht="18.75" x14ac:dyDescent="0.3">
      <c r="A13" s="12">
        <v>47.1</v>
      </c>
      <c r="B13" s="12">
        <v>30.1</v>
      </c>
      <c r="C13" s="12">
        <v>2.77</v>
      </c>
      <c r="D13" s="12">
        <v>3.05</v>
      </c>
      <c r="E13" s="12" t="s">
        <v>9</v>
      </c>
      <c r="F13" s="12" t="s">
        <v>9</v>
      </c>
      <c r="G13" s="12" t="s">
        <v>9</v>
      </c>
      <c r="H13" s="12" t="s">
        <v>9</v>
      </c>
      <c r="I13" s="12">
        <v>53.1</v>
      </c>
      <c r="J13" s="12">
        <v>30.4</v>
      </c>
      <c r="K13" s="12">
        <v>3.71</v>
      </c>
      <c r="L13" s="12">
        <v>3.84</v>
      </c>
      <c r="M13" s="12">
        <v>45</v>
      </c>
      <c r="N13" s="12">
        <v>25.5</v>
      </c>
      <c r="O13" s="12">
        <v>1.54</v>
      </c>
      <c r="P13" s="12">
        <v>2.56</v>
      </c>
      <c r="Q13" s="12">
        <f>AVERAGE(D13,L13,P13)</f>
        <v>3.15</v>
      </c>
      <c r="R13" s="3" t="s">
        <v>12</v>
      </c>
      <c r="S13" s="13">
        <v>3.6</v>
      </c>
      <c r="T13" s="14">
        <v>3.8568547864</v>
      </c>
      <c r="U13" s="14">
        <v>0.2</v>
      </c>
      <c r="V13" s="14">
        <v>2.2000000000000002</v>
      </c>
      <c r="W13" s="14">
        <v>1.8</v>
      </c>
      <c r="X13" s="14">
        <v>0.3</v>
      </c>
      <c r="Y13" s="15">
        <v>2</v>
      </c>
      <c r="Z13" s="16">
        <v>3</v>
      </c>
      <c r="AA13" s="16">
        <v>1</v>
      </c>
      <c r="AB13" s="16">
        <v>3</v>
      </c>
      <c r="AC13" s="16">
        <v>1</v>
      </c>
      <c r="AD13" s="16">
        <v>1</v>
      </c>
      <c r="AE13" s="13">
        <f t="shared" si="6"/>
        <v>1.8</v>
      </c>
      <c r="AF13" s="13">
        <f t="shared" si="6"/>
        <v>1.2856182621333334</v>
      </c>
      <c r="AG13" s="13">
        <f>U13/AA13</f>
        <v>0.2</v>
      </c>
      <c r="AH13" s="13">
        <f t="shared" si="2"/>
        <v>0.73333333333333339</v>
      </c>
      <c r="AI13" s="13">
        <f t="shared" si="3"/>
        <v>1.8</v>
      </c>
      <c r="AJ13" s="13">
        <f t="shared" si="4"/>
        <v>0.3</v>
      </c>
      <c r="AK13" s="13">
        <f t="shared" si="5"/>
        <v>1.0198252659111111</v>
      </c>
      <c r="AL13" s="13"/>
    </row>
    <row r="14" spans="1:38" ht="18.75" x14ac:dyDescent="0.3">
      <c r="A14" s="12">
        <v>37.799999999999997</v>
      </c>
      <c r="B14" s="12">
        <v>22.4</v>
      </c>
      <c r="C14" s="12">
        <v>8.02</v>
      </c>
      <c r="D14" s="12">
        <v>14.4</v>
      </c>
      <c r="E14" s="12" t="s">
        <v>9</v>
      </c>
      <c r="F14" s="12" t="s">
        <v>9</v>
      </c>
      <c r="G14" s="12" t="s">
        <v>9</v>
      </c>
      <c r="H14" s="12" t="s">
        <v>9</v>
      </c>
      <c r="I14" s="12">
        <v>45.9</v>
      </c>
      <c r="J14" s="12">
        <v>22.5</v>
      </c>
      <c r="K14" s="12">
        <v>6.57</v>
      </c>
      <c r="L14" s="12">
        <v>12.4</v>
      </c>
      <c r="M14" s="12">
        <v>50.7</v>
      </c>
      <c r="N14" s="12">
        <v>25.9</v>
      </c>
      <c r="O14" s="12">
        <v>5.3</v>
      </c>
      <c r="P14" s="12">
        <v>9.31</v>
      </c>
      <c r="Q14" s="12">
        <f>AVERAGE(D14,L14,P14)</f>
        <v>12.036666666666667</v>
      </c>
      <c r="R14" s="3" t="s">
        <v>13</v>
      </c>
      <c r="S14" s="13">
        <v>4.9000000000000004</v>
      </c>
      <c r="T14" s="14">
        <v>6.9489701200000003</v>
      </c>
      <c r="U14" s="14">
        <v>0.6</v>
      </c>
      <c r="V14" s="14">
        <v>6.1</v>
      </c>
      <c r="W14" s="14">
        <v>6.5</v>
      </c>
      <c r="X14" s="14">
        <v>0.8</v>
      </c>
      <c r="Y14" s="15">
        <v>2</v>
      </c>
      <c r="Z14" s="16">
        <v>3</v>
      </c>
      <c r="AA14" s="16">
        <v>1</v>
      </c>
      <c r="AB14" s="16">
        <v>2</v>
      </c>
      <c r="AC14" s="16">
        <v>2</v>
      </c>
      <c r="AD14" s="16">
        <v>2</v>
      </c>
      <c r="AE14" s="13">
        <f t="shared" si="6"/>
        <v>2.4500000000000002</v>
      </c>
      <c r="AF14" s="13">
        <f t="shared" si="6"/>
        <v>2.3163233733333333</v>
      </c>
      <c r="AG14" s="13">
        <f>U14/AA14</f>
        <v>0.6</v>
      </c>
      <c r="AH14" s="13">
        <f t="shared" si="2"/>
        <v>3.05</v>
      </c>
      <c r="AI14" s="13">
        <f t="shared" si="3"/>
        <v>3.25</v>
      </c>
      <c r="AJ14" s="13">
        <f t="shared" si="4"/>
        <v>0.4</v>
      </c>
      <c r="AK14" s="13">
        <f t="shared" si="5"/>
        <v>2.0110538955555559</v>
      </c>
      <c r="AL14" s="13"/>
    </row>
    <row r="15" spans="1:38" ht="18.75" x14ac:dyDescent="0.3">
      <c r="A15" s="12">
        <v>46</v>
      </c>
      <c r="B15" s="12">
        <v>25.1</v>
      </c>
      <c r="C15" s="12">
        <v>2.19</v>
      </c>
      <c r="D15" s="12">
        <v>2.72</v>
      </c>
      <c r="E15" s="12" t="s">
        <v>9</v>
      </c>
      <c r="F15" s="12" t="s">
        <v>9</v>
      </c>
      <c r="G15" s="12" t="s">
        <v>9</v>
      </c>
      <c r="H15" s="12" t="s">
        <v>9</v>
      </c>
      <c r="I15" s="12" t="s">
        <v>21</v>
      </c>
      <c r="J15" s="12" t="s">
        <v>21</v>
      </c>
      <c r="K15" s="12" t="s">
        <v>21</v>
      </c>
      <c r="L15" s="12" t="s">
        <v>21</v>
      </c>
      <c r="M15" s="12" t="s">
        <v>21</v>
      </c>
      <c r="N15" s="12" t="s">
        <v>21</v>
      </c>
      <c r="O15" s="12" t="s">
        <v>21</v>
      </c>
      <c r="P15" s="12" t="s">
        <v>21</v>
      </c>
      <c r="Q15" s="12">
        <f>D15</f>
        <v>2.72</v>
      </c>
      <c r="R15" s="3" t="s">
        <v>14</v>
      </c>
      <c r="S15" s="13">
        <v>1.1000000000000001</v>
      </c>
      <c r="T15" s="14">
        <v>1.4631638607999999</v>
      </c>
      <c r="U15" s="14">
        <v>0</v>
      </c>
      <c r="V15" s="14">
        <v>0</v>
      </c>
      <c r="W15" s="14">
        <v>0.1</v>
      </c>
      <c r="X15" s="14">
        <v>0</v>
      </c>
      <c r="Y15" s="15">
        <v>2</v>
      </c>
      <c r="Z15" s="16">
        <v>1</v>
      </c>
      <c r="AA15" s="16">
        <v>0</v>
      </c>
      <c r="AB15" s="16">
        <v>0</v>
      </c>
      <c r="AC15" s="16">
        <v>1</v>
      </c>
      <c r="AD15" s="16">
        <v>0</v>
      </c>
      <c r="AE15" s="13">
        <f t="shared" si="6"/>
        <v>0.55000000000000004</v>
      </c>
      <c r="AF15" s="13">
        <f t="shared" si="6"/>
        <v>1.4631638607999999</v>
      </c>
      <c r="AG15" s="13">
        <v>0</v>
      </c>
      <c r="AH15" s="13">
        <v>0</v>
      </c>
      <c r="AI15" s="13">
        <f t="shared" si="3"/>
        <v>0.1</v>
      </c>
      <c r="AJ15" s="13">
        <v>0</v>
      </c>
      <c r="AK15" s="13">
        <f t="shared" si="5"/>
        <v>0.35219397679999997</v>
      </c>
      <c r="AL15" s="13"/>
    </row>
    <row r="16" spans="1:38" ht="18.75" x14ac:dyDescent="0.3">
      <c r="A16" s="12">
        <v>59.5</v>
      </c>
      <c r="B16" s="12">
        <v>34.4</v>
      </c>
      <c r="C16" s="12">
        <v>8.3000000000000007</v>
      </c>
      <c r="D16" s="12">
        <v>11</v>
      </c>
      <c r="E16" s="12" t="s">
        <v>9</v>
      </c>
      <c r="F16" s="12" t="s">
        <v>9</v>
      </c>
      <c r="G16" s="12" t="s">
        <v>9</v>
      </c>
      <c r="H16" s="12" t="s">
        <v>9</v>
      </c>
      <c r="I16" s="12">
        <v>56.4</v>
      </c>
      <c r="J16" s="12">
        <v>31.3</v>
      </c>
      <c r="K16" s="12">
        <v>4.82</v>
      </c>
      <c r="L16" s="12">
        <v>6.54</v>
      </c>
      <c r="M16" s="12">
        <v>58.9</v>
      </c>
      <c r="N16" s="12">
        <v>31.4</v>
      </c>
      <c r="O16" s="12">
        <v>7.57</v>
      </c>
      <c r="P16" s="12">
        <v>8.83</v>
      </c>
      <c r="Q16" s="12">
        <f>AVERAGE(D16,L16,P16)</f>
        <v>8.7899999999999991</v>
      </c>
      <c r="R16" s="3" t="s">
        <v>15</v>
      </c>
      <c r="S16" s="13">
        <v>4.2</v>
      </c>
      <c r="T16" s="14">
        <v>15.7378299936</v>
      </c>
      <c r="U16" s="14">
        <v>0.5</v>
      </c>
      <c r="V16" s="14">
        <v>2.2000000000000002</v>
      </c>
      <c r="W16" s="14">
        <v>3.1</v>
      </c>
      <c r="X16" s="14">
        <v>0.2</v>
      </c>
      <c r="Y16" s="15">
        <v>3</v>
      </c>
      <c r="Z16" s="16">
        <v>3</v>
      </c>
      <c r="AA16" s="16">
        <v>2</v>
      </c>
      <c r="AB16" s="16">
        <v>3</v>
      </c>
      <c r="AC16" s="16">
        <v>2</v>
      </c>
      <c r="AD16" s="16">
        <v>1</v>
      </c>
      <c r="AE16" s="13">
        <f t="shared" si="6"/>
        <v>1.4000000000000001</v>
      </c>
      <c r="AF16" s="13">
        <f t="shared" si="6"/>
        <v>5.2459433312000003</v>
      </c>
      <c r="AG16" s="13">
        <f>U16/AA16</f>
        <v>0.25</v>
      </c>
      <c r="AH16" s="13">
        <f t="shared" si="2"/>
        <v>0.73333333333333339</v>
      </c>
      <c r="AI16" s="13">
        <f t="shared" si="3"/>
        <v>1.55</v>
      </c>
      <c r="AJ16" s="13">
        <f t="shared" si="4"/>
        <v>0.2</v>
      </c>
      <c r="AK16" s="13">
        <f t="shared" si="5"/>
        <v>1.5632127774222224</v>
      </c>
      <c r="AL16" s="13"/>
    </row>
    <row r="17" spans="1:37" ht="15.75" x14ac:dyDescent="0.25">
      <c r="R17" s="2"/>
      <c r="S17" s="17"/>
      <c r="T17" s="18"/>
      <c r="U17" s="18"/>
      <c r="V17" s="18"/>
      <c r="W17" s="18"/>
      <c r="X17" s="18"/>
      <c r="Y17" s="2"/>
      <c r="Z17" s="19"/>
      <c r="AA17" s="19"/>
      <c r="AB17" s="19"/>
      <c r="AC17" s="19"/>
      <c r="AD17" s="19"/>
      <c r="AE17" s="17"/>
      <c r="AF17" s="17"/>
      <c r="AG17" s="2"/>
      <c r="AH17" s="2"/>
      <c r="AI17" s="13"/>
      <c r="AJ17" s="13"/>
      <c r="AK17" s="13"/>
    </row>
    <row r="18" spans="1:37" ht="18.75" x14ac:dyDescent="0.3">
      <c r="R18" s="3" t="s">
        <v>16</v>
      </c>
      <c r="S18" s="20">
        <f t="shared" ref="S18:AD18" si="7">AVERAGE(S8:S16)</f>
        <v>5.2777777777777786</v>
      </c>
      <c r="T18" s="20">
        <f t="shared" si="7"/>
        <v>11.251766147377777</v>
      </c>
      <c r="U18" s="20">
        <f t="shared" si="7"/>
        <v>1.322222222222222</v>
      </c>
      <c r="V18" s="20">
        <f t="shared" si="7"/>
        <v>4.3000000000000007</v>
      </c>
      <c r="W18" s="20">
        <f t="shared" si="7"/>
        <v>3.3222222222222229</v>
      </c>
      <c r="X18" s="20">
        <f t="shared" si="7"/>
        <v>1.0444444444444445</v>
      </c>
      <c r="Y18" s="20">
        <f t="shared" si="7"/>
        <v>2.3333333333333335</v>
      </c>
      <c r="Z18" s="20">
        <f t="shared" si="7"/>
        <v>2.7777777777777777</v>
      </c>
      <c r="AA18" s="20">
        <f t="shared" si="7"/>
        <v>1.5555555555555556</v>
      </c>
      <c r="AB18" s="20">
        <f t="shared" si="7"/>
        <v>2</v>
      </c>
      <c r="AC18" s="20">
        <f t="shared" si="7"/>
        <v>2</v>
      </c>
      <c r="AD18" s="20">
        <f t="shared" si="7"/>
        <v>1.2222222222222223</v>
      </c>
      <c r="AE18" s="20">
        <f t="shared" ref="AE18:AJ18" si="8">AVERAGE(AE8:AE16)</f>
        <v>2.1055555555555556</v>
      </c>
      <c r="AF18" s="20">
        <f t="shared" si="8"/>
        <v>3.8589712240000003</v>
      </c>
      <c r="AG18" s="20">
        <f t="shared" si="8"/>
        <v>0.57407407407407396</v>
      </c>
      <c r="AH18" s="20">
        <f t="shared" si="8"/>
        <v>1.8111111111111111</v>
      </c>
      <c r="AI18" s="20">
        <f t="shared" si="8"/>
        <v>1.588888888888889</v>
      </c>
      <c r="AJ18" s="20">
        <f t="shared" si="8"/>
        <v>0.55555555555555558</v>
      </c>
      <c r="AK18" s="20">
        <f t="shared" ref="AK18" si="9">AVERAGE(AE18:AI18)</f>
        <v>1.987720170725926</v>
      </c>
    </row>
    <row r="19" spans="1:37" ht="18.75" x14ac:dyDescent="0.3">
      <c r="R19" s="3" t="s">
        <v>25</v>
      </c>
      <c r="S19" s="29">
        <f>S18*55.56</f>
        <v>293.23333333333341</v>
      </c>
      <c r="T19" s="29">
        <f t="shared" ref="T19:AK19" si="10">T18*55.56</f>
        <v>625.1481271483093</v>
      </c>
      <c r="U19" s="29">
        <f t="shared" si="10"/>
        <v>73.462666666666649</v>
      </c>
      <c r="V19" s="29">
        <f t="shared" si="10"/>
        <v>238.90800000000004</v>
      </c>
      <c r="W19" s="29">
        <f t="shared" si="10"/>
        <v>184.58266666666671</v>
      </c>
      <c r="X19" s="29">
        <f t="shared" si="10"/>
        <v>58.029333333333341</v>
      </c>
      <c r="Y19" s="29">
        <f t="shared" si="10"/>
        <v>129.64000000000001</v>
      </c>
      <c r="Z19" s="29">
        <f t="shared" si="10"/>
        <v>154.33333333333334</v>
      </c>
      <c r="AA19" s="29">
        <f t="shared" si="10"/>
        <v>86.426666666666677</v>
      </c>
      <c r="AB19" s="29">
        <f t="shared" si="10"/>
        <v>111.12</v>
      </c>
      <c r="AC19" s="29">
        <f t="shared" si="10"/>
        <v>111.12</v>
      </c>
      <c r="AD19" s="29"/>
      <c r="AE19" s="29">
        <f t="shared" si="10"/>
        <v>116.98466666666667</v>
      </c>
      <c r="AF19" s="29">
        <f t="shared" si="10"/>
        <v>214.40444120544004</v>
      </c>
      <c r="AG19" s="29">
        <f t="shared" si="10"/>
        <v>31.89555555555555</v>
      </c>
      <c r="AH19" s="29">
        <f t="shared" si="10"/>
        <v>100.62533333333334</v>
      </c>
      <c r="AI19" s="29">
        <f t="shared" si="10"/>
        <v>88.27866666666668</v>
      </c>
      <c r="AJ19" s="29">
        <f t="shared" si="10"/>
        <v>30.866666666666671</v>
      </c>
      <c r="AK19" s="29">
        <f t="shared" si="10"/>
        <v>110.43773268553245</v>
      </c>
    </row>
    <row r="20" spans="1:37" ht="37.5" customHeight="1" x14ac:dyDescent="0.3">
      <c r="R20" s="30" t="s">
        <v>26</v>
      </c>
      <c r="S20" s="29">
        <f>MAX(S8:S16)*55.56</f>
        <v>916.74</v>
      </c>
      <c r="T20" s="29">
        <f t="shared" ref="T20:AK20" si="11">MAX(T8:T16)*55.56</f>
        <v>1414.8537316219679</v>
      </c>
      <c r="U20" s="29">
        <f t="shared" si="11"/>
        <v>300.02400000000006</v>
      </c>
      <c r="V20" s="29">
        <f t="shared" si="11"/>
        <v>705.61199999999997</v>
      </c>
      <c r="W20" s="29">
        <f t="shared" si="11"/>
        <v>450.036</v>
      </c>
      <c r="X20" s="29">
        <f t="shared" si="11"/>
        <v>266.68799999999999</v>
      </c>
      <c r="Y20" s="29">
        <f t="shared" si="11"/>
        <v>166.68</v>
      </c>
      <c r="Z20" s="29">
        <f t="shared" si="11"/>
        <v>166.68</v>
      </c>
      <c r="AA20" s="29">
        <f t="shared" si="11"/>
        <v>166.68</v>
      </c>
      <c r="AB20" s="29">
        <f t="shared" si="11"/>
        <v>166.68</v>
      </c>
      <c r="AC20" s="29">
        <f t="shared" si="11"/>
        <v>166.68</v>
      </c>
      <c r="AD20" s="29">
        <f t="shared" si="11"/>
        <v>111.12</v>
      </c>
      <c r="AE20" s="29">
        <f t="shared" si="11"/>
        <v>305.58000000000004</v>
      </c>
      <c r="AF20" s="29">
        <f t="shared" si="11"/>
        <v>471.617910540656</v>
      </c>
      <c r="AG20" s="29">
        <f t="shared" si="11"/>
        <v>100.00800000000001</v>
      </c>
      <c r="AH20" s="29">
        <f t="shared" si="11"/>
        <v>297.24599999999998</v>
      </c>
      <c r="AI20" s="29">
        <f t="shared" si="11"/>
        <v>225.018</v>
      </c>
      <c r="AJ20" s="29">
        <f t="shared" si="11"/>
        <v>133.34399999999999</v>
      </c>
      <c r="AK20" s="29">
        <f t="shared" si="11"/>
        <v>245.12865175677601</v>
      </c>
    </row>
    <row r="21" spans="1:37" x14ac:dyDescent="0.25">
      <c r="A21" t="s">
        <v>17</v>
      </c>
    </row>
    <row r="22" spans="1:37" x14ac:dyDescent="0.25">
      <c r="A22" t="s">
        <v>18</v>
      </c>
    </row>
    <row r="23" spans="1:37" x14ac:dyDescent="0.25">
      <c r="A23" t="s">
        <v>19</v>
      </c>
    </row>
    <row r="24" spans="1:37" x14ac:dyDescent="0.25">
      <c r="A24" t="s">
        <v>20</v>
      </c>
    </row>
  </sheetData>
  <mergeCells count="3">
    <mergeCell ref="Y5:AD5"/>
    <mergeCell ref="S5:X5"/>
    <mergeCell ref="AE5:AJ5"/>
  </mergeCells>
  <printOptions gridLines="1"/>
  <pageMargins left="0.7" right="0.7" top="0.75" bottom="0.75" header="0.3" footer="0.3"/>
  <pageSetup scale="3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Owner</cp:lastModifiedBy>
  <dcterms:created xsi:type="dcterms:W3CDTF">2017-09-07T19:24:07Z</dcterms:created>
  <dcterms:modified xsi:type="dcterms:W3CDTF">2020-09-01T16:34:22Z</dcterms:modified>
</cp:coreProperties>
</file>