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<sst xmlns="http://schemas.openxmlformats.org/spreadsheetml/2006/main" count="749" uniqueCount="161">
  <si>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</si>
  <si>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</si>
  <si>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</si>
  <si>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</si>
  <si>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</si>
  <si>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</si>
  <si>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</si>
  <si>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</si>
  <si>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</si>
  <si>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</si>
  <si>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</si>
  <si>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</si>
  <si>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</si>
  <si>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</si>
  <si>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</si>
  <si>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</si>
  <si>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</si>
  <si>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</si>
  <si>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</si>
  <si>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</si>
  <si>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</si>
  <si>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</si>
  <si>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</si>
  <si>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</si>
  <si>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</si>
  <si>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</si>
  <si>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</si>
  <si>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</si>
  <si>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</si>
  <si>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</si>
  <si>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</si>
  <si>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</si>
  <si>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</si>
  <si>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</si>
  <si>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</si>
  <si>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</si>
  <si>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</si>
  <si>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</si>
  <si>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</si>
  <si>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</si>
  <si>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</si>
  <si>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</si>
  <si>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</si>
  <si>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</si>
  <si>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</si>
  <si>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</si>
  <si>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</si>
  <si>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</si>
  <si>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</si>
  <si>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</si>
  <si>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</si>
  <si>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</si>
  <si>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</si>
  <si>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</si>
  <si>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</si>
  <si>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</si>
  <si>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</si>
  <si>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</si>
  <si>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</si>
  <si>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</si>
  <si>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</si>
  <si>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</si>
  <si>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</si>
  <si>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</si>
  <si>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</si>
  <si>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</si>
  <si>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</si>
  <si>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</si>
  <si>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</si>
  <si>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</si>
  <si>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</si>
  <si>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</si>
  <si>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</si>
  <si>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</si>
  <si>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</si>
  <si>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</si>
  <si>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</si>
  <si>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</si>
  <si>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</si>
  <si>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</si>
  <si>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</si>
  <si>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</si>
  <si>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</si>
  <si>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</si>
  <si>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</si>
  <si>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</si>
  <si>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</si>
  <si>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</si>
  <si>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</si>
  <si>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</si>
  <si>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</si>
  <si>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</si>
  <si>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</si>
  <si>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</si>
  <si>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</si>
  <si>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</si>
  <si>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</si>
  <si>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</si>
  <si>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</si>
  <si>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</si>
  <si>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</si>
  <si>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</si>
  <si>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</si>
  <si>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</si>
  <si>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</si>
  <si>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</si>
  <si>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</si>
  <si>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</si>
  <si>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</si>
  <si>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</si>
  <si>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</si>
  <si>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</si>
  <si>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</si>
  <si>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</si>
  <si>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</si>
  <si>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</si>
  <si>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</si>
  <si>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</si>
  <si>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</si>
  <si>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</si>
  <si>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</si>
  <si>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</si>
  <si>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</si>
  <si>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</si>
  <si>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</si>
  <si>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</si>
  <si>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</si>
  <si>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</si>
  <si>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</si>
  <si>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Name:</t>
  </si>
  <si>
    <t>Spraying for head feeding insects.</t>
  </si>
  <si>
    <t>Two sprayings for head feeding insects.</t>
  </si>
  <si>
    <t>Two ascochyta blight fung. trtmts, more maybe needed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</si>
  <si>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</si>
  <si>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</si>
  <si>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</si>
  <si>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</si>
  <si>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</si>
  <si>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</si>
  <si>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</si>
  <si>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</si>
  <si>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Cost includes $8 for inoculant and fungicide seed treatment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</si>
  <si>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</si>
  <si>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</si>
  <si>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</si>
  <si>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</si>
  <si>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</si>
  <si>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</si>
  <si>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</si>
  <si>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Cereal grain aphid insecticide would cost about $4</t>
  </si>
  <si>
    <t>inoculant, soil testing</t>
  </si>
  <si>
    <t>Mkt Rev.</t>
  </si>
  <si>
    <t>per Acre</t>
  </si>
  <si>
    <t xml:space="preserve">Dir. Costs </t>
  </si>
  <si>
    <t>Insect. for cutworms, pea aphids and/or grasshoppers  ~ $4</t>
  </si>
  <si>
    <t>Malt price, price est. for feed quality is $2.40</t>
  </si>
  <si>
    <t>only available by written agreement in some counties of region</t>
  </si>
  <si>
    <t>seed treatment for pea leaf weevil.</t>
  </si>
  <si>
    <t>LARGE CHICKPEA</t>
  </si>
  <si>
    <t>North Dakota 2019 Projected Crop Budgets - South West</t>
  </si>
  <si>
    <t>Lg Chickpea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</si>
</sst>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19050</xdr:rowOff>
    </xdr:from>
    <xdr:to>
      <xdr:col>10</xdr:col>
      <xdr:colOff>219075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768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2" t="s">
        <v>159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96</v>
      </c>
      <c r="B2" s="83"/>
      <c r="C2" s="83"/>
      <c r="D2" s="83"/>
      <c r="E2" s="83"/>
      <c r="F2" s="83"/>
      <c r="G2" s="83"/>
      <c r="H2" s="83"/>
      <c r="I2" s="83"/>
      <c r="J2" s="83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7" t="s">
        <v>97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98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99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100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101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144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145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102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7" t="s">
        <v>103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104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5" t="s">
        <v>137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105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106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123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107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108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109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110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7" t="s">
        <v>111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112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113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114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115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116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0" t="s">
        <v>30</v>
      </c>
    </row>
    <row r="2" spans="1:3" ht="12.75">
      <c r="A2" t="s">
        <v>28</v>
      </c>
      <c r="B2" s="9">
        <v>1640</v>
      </c>
      <c r="C2" s="76"/>
    </row>
    <row r="3" spans="1:3" ht="12.75">
      <c r="A3" t="s">
        <v>133</v>
      </c>
      <c r="B3" s="12">
        <v>0.16</v>
      </c>
      <c r="C3" s="76"/>
    </row>
    <row r="4" spans="1:3" ht="12.75">
      <c r="A4" t="s">
        <v>27</v>
      </c>
      <c r="B4" s="2">
        <f>B2*B3</f>
        <v>262.4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57.5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 t="s">
        <v>127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58.98</v>
      </c>
      <c r="C11" s="76"/>
    </row>
    <row r="12" spans="1:3" ht="12.75">
      <c r="A12" s="1" t="s">
        <v>11</v>
      </c>
      <c r="B12" s="11">
        <v>11.7</v>
      </c>
      <c r="C12" s="76"/>
    </row>
    <row r="13" spans="1:3" ht="12.75">
      <c r="A13" s="1" t="s">
        <v>13</v>
      </c>
      <c r="B13" s="11">
        <v>10.83</v>
      </c>
      <c r="C13" s="76"/>
    </row>
    <row r="14" spans="1:3" ht="12.75">
      <c r="A14" s="1" t="s">
        <v>14</v>
      </c>
      <c r="B14" s="11">
        <v>17.15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5.48</v>
      </c>
      <c r="C17" s="76"/>
    </row>
    <row r="18" spans="1:3" ht="12.75">
      <c r="A18" t="s">
        <v>2</v>
      </c>
      <c r="B18" s="2">
        <f>SUM(B7:B17)</f>
        <v>192.73999999999998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7.74</v>
      </c>
      <c r="C21" s="76"/>
    </row>
    <row r="22" spans="1:3" ht="12.75">
      <c r="A22" s="1" t="s">
        <v>19</v>
      </c>
      <c r="B22" s="7">
        <v>21</v>
      </c>
      <c r="C22" s="76"/>
    </row>
    <row r="23" spans="1:3" ht="12.75">
      <c r="A23" s="1" t="s">
        <v>20</v>
      </c>
      <c r="B23" s="7">
        <v>11.4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77.14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269.88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-7.480000000000018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0.11752439024390243</v>
      </c>
      <c r="C32" s="76"/>
    </row>
    <row r="33" spans="1:3" ht="12.75">
      <c r="A33" t="s">
        <v>23</v>
      </c>
      <c r="B33" s="13">
        <f>B25/B2</f>
        <v>0.04703658536585366</v>
      </c>
      <c r="C33" s="76"/>
    </row>
    <row r="34" spans="1:3" ht="12.75">
      <c r="A34" t="s">
        <v>26</v>
      </c>
      <c r="B34" s="13">
        <f>B27/B2</f>
        <v>0.1645609756097561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9" t="s">
        <v>30</v>
      </c>
    </row>
    <row r="2" spans="1:3" ht="12.75">
      <c r="A2" t="s">
        <v>28</v>
      </c>
      <c r="B2" s="9">
        <v>21</v>
      </c>
      <c r="C2" s="76"/>
    </row>
    <row r="3" spans="1:3" ht="12.75">
      <c r="A3" t="s">
        <v>133</v>
      </c>
      <c r="B3" s="12">
        <v>9.36</v>
      </c>
      <c r="C3" s="76"/>
    </row>
    <row r="4" spans="1:3" ht="12.75">
      <c r="A4" t="s">
        <v>27</v>
      </c>
      <c r="B4" s="2">
        <f>B2*B3</f>
        <v>196.56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12.8</v>
      </c>
      <c r="C7" s="76"/>
    </row>
    <row r="8" spans="1:3" ht="12.75">
      <c r="A8" s="1" t="s">
        <v>9</v>
      </c>
      <c r="B8" s="11">
        <v>26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19.98</v>
      </c>
      <c r="C11" s="76"/>
    </row>
    <row r="12" spans="1:3" ht="12.75">
      <c r="A12" s="1" t="s">
        <v>11</v>
      </c>
      <c r="B12" s="11">
        <v>10.2</v>
      </c>
      <c r="C12" s="76"/>
    </row>
    <row r="13" spans="1:3" ht="12.75">
      <c r="A13" s="1" t="s">
        <v>13</v>
      </c>
      <c r="B13" s="11">
        <v>10.51</v>
      </c>
      <c r="C13" s="76"/>
    </row>
    <row r="14" spans="1:3" ht="12.75">
      <c r="A14" s="1" t="s">
        <v>14</v>
      </c>
      <c r="B14" s="11">
        <v>17.53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2.88</v>
      </c>
      <c r="C17" s="76"/>
    </row>
    <row r="18" spans="1:3" ht="12.75">
      <c r="A18" t="s">
        <v>2</v>
      </c>
      <c r="B18" s="2">
        <f>SUM(B7:B17)</f>
        <v>101.4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7.76</v>
      </c>
      <c r="C21" s="76"/>
    </row>
    <row r="22" spans="1:3" ht="12.75">
      <c r="A22" s="1" t="s">
        <v>19</v>
      </c>
      <c r="B22" s="7">
        <v>20.96</v>
      </c>
      <c r="C22" s="76"/>
    </row>
    <row r="23" spans="1:3" ht="12.75">
      <c r="A23" s="1" t="s">
        <v>20</v>
      </c>
      <c r="B23" s="7">
        <v>11.8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77.52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178.92000000000002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17.639999999999986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4.828571428571429</v>
      </c>
      <c r="C32" s="76"/>
    </row>
    <row r="33" spans="1:3" ht="12.75">
      <c r="A33" t="s">
        <v>23</v>
      </c>
      <c r="B33" s="2">
        <f>B25/B2</f>
        <v>3.6914285714285713</v>
      </c>
      <c r="C33" s="76"/>
    </row>
    <row r="34" spans="1:3" ht="12.75">
      <c r="A34" t="s">
        <v>26</v>
      </c>
      <c r="B34" s="2">
        <f>B27/B2</f>
        <v>8.520000000000001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9" t="s">
        <v>30</v>
      </c>
    </row>
    <row r="2" spans="1:3" ht="12.75">
      <c r="A2" t="s">
        <v>28</v>
      </c>
      <c r="B2" s="9">
        <v>32</v>
      </c>
      <c r="C2" s="76"/>
    </row>
    <row r="3" spans="1:3" ht="12.75">
      <c r="A3" t="s">
        <v>133</v>
      </c>
      <c r="B3" s="12">
        <v>6</v>
      </c>
      <c r="C3" s="78"/>
    </row>
    <row r="4" spans="1:3" ht="12.75">
      <c r="A4" t="s">
        <v>27</v>
      </c>
      <c r="B4" s="2">
        <f>B2*B3</f>
        <v>192</v>
      </c>
      <c r="C4" s="78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135</v>
      </c>
    </row>
    <row r="10" spans="1:3" ht="12.75">
      <c r="A10" s="1" t="s">
        <v>10</v>
      </c>
      <c r="B10" s="11">
        <v>6</v>
      </c>
      <c r="C10" s="76" t="s">
        <v>157</v>
      </c>
    </row>
    <row r="11" spans="1:3" ht="12.75">
      <c r="A11" s="1" t="s">
        <v>12</v>
      </c>
      <c r="B11" s="11">
        <v>6.85</v>
      </c>
      <c r="C11" s="76"/>
    </row>
    <row r="12" spans="1:3" ht="12.75">
      <c r="A12" s="1" t="s">
        <v>11</v>
      </c>
      <c r="B12" s="11">
        <v>6.7</v>
      </c>
      <c r="C12" s="76"/>
    </row>
    <row r="13" spans="1:3" ht="12.75">
      <c r="A13" s="1" t="s">
        <v>13</v>
      </c>
      <c r="B13" s="11">
        <v>10.72</v>
      </c>
      <c r="C13" s="76"/>
    </row>
    <row r="14" spans="1:3" ht="12.75">
      <c r="A14" s="1" t="s">
        <v>14</v>
      </c>
      <c r="B14" s="11">
        <v>18.04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6</v>
      </c>
      <c r="C16" s="76" t="s">
        <v>150</v>
      </c>
    </row>
    <row r="17" spans="1:3" ht="12.75">
      <c r="A17" s="1" t="s">
        <v>17</v>
      </c>
      <c r="B17" s="12">
        <v>3.91</v>
      </c>
      <c r="C17" s="76"/>
    </row>
    <row r="18" spans="1:3" ht="12.75">
      <c r="A18" t="s">
        <v>2</v>
      </c>
      <c r="B18" s="2">
        <f>SUM(B7:B17)</f>
        <v>137.62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7.95</v>
      </c>
      <c r="C21" s="76"/>
    </row>
    <row r="22" spans="1:3" ht="12.75">
      <c r="A22" s="1" t="s">
        <v>19</v>
      </c>
      <c r="B22" s="7">
        <v>22.09</v>
      </c>
      <c r="C22" s="76"/>
    </row>
    <row r="23" spans="1:3" ht="12.75">
      <c r="A23" s="1" t="s">
        <v>20</v>
      </c>
      <c r="B23" s="7">
        <v>12.08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79.12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216.74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-24.74000000000001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4.300625</v>
      </c>
      <c r="C32" s="76"/>
    </row>
    <row r="33" spans="1:3" ht="12.75">
      <c r="A33" t="s">
        <v>23</v>
      </c>
      <c r="B33" s="2">
        <f>B25/B2</f>
        <v>2.4725</v>
      </c>
      <c r="C33" s="76"/>
    </row>
    <row r="34" spans="1:3" ht="12.75">
      <c r="A34" t="s">
        <v>26</v>
      </c>
      <c r="B34" s="2">
        <f>B27/B2</f>
        <v>6.773125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9" t="s">
        <v>30</v>
      </c>
    </row>
    <row r="2" spans="1:3" ht="12.75">
      <c r="A2" t="s">
        <v>28</v>
      </c>
      <c r="B2" s="9">
        <v>62</v>
      </c>
      <c r="C2" s="76"/>
    </row>
    <row r="3" spans="1:3" ht="12.75">
      <c r="A3" t="s">
        <v>133</v>
      </c>
      <c r="B3" s="12">
        <v>2.17</v>
      </c>
      <c r="C3" s="76"/>
    </row>
    <row r="4" spans="1:3" ht="12.75">
      <c r="A4" t="s">
        <v>27</v>
      </c>
      <c r="B4" s="2">
        <f>B2*B3</f>
        <v>134.54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13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32.9</v>
      </c>
      <c r="C11" s="76"/>
    </row>
    <row r="12" spans="1:3" ht="12.75">
      <c r="A12" s="1" t="s">
        <v>11</v>
      </c>
      <c r="B12" s="11">
        <v>10.4</v>
      </c>
      <c r="C12" s="76"/>
    </row>
    <row r="13" spans="1:3" ht="12.75">
      <c r="A13" s="1" t="s">
        <v>13</v>
      </c>
      <c r="B13" s="11">
        <v>12.57</v>
      </c>
      <c r="C13" s="76"/>
    </row>
    <row r="14" spans="1:3" ht="12.75">
      <c r="A14" s="1" t="s">
        <v>14</v>
      </c>
      <c r="B14" s="11">
        <v>18.12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3.09</v>
      </c>
      <c r="C17" s="76"/>
    </row>
    <row r="18" spans="1:3" ht="12.75">
      <c r="A18" t="s">
        <v>2</v>
      </c>
      <c r="B18" s="2">
        <f>SUM(B7:B17)</f>
        <v>108.68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8.49</v>
      </c>
      <c r="C21" s="76"/>
    </row>
    <row r="22" spans="1:3" ht="12.75">
      <c r="A22" s="1" t="s">
        <v>19</v>
      </c>
      <c r="B22" s="7">
        <v>22.23</v>
      </c>
      <c r="C22" s="76"/>
    </row>
    <row r="23" spans="1:3" ht="12.75">
      <c r="A23" s="1" t="s">
        <v>20</v>
      </c>
      <c r="B23" s="7">
        <v>12.82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80.53999999999999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189.22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-54.68000000000001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1.7529032258064516</v>
      </c>
      <c r="C32" s="76"/>
    </row>
    <row r="33" spans="1:3" ht="12.75">
      <c r="A33" t="s">
        <v>23</v>
      </c>
      <c r="B33" s="2">
        <f>B25/B2</f>
        <v>1.299032258064516</v>
      </c>
      <c r="C33" s="76"/>
    </row>
    <row r="34" spans="1:3" ht="12.75">
      <c r="A34" t="s">
        <v>26</v>
      </c>
      <c r="B34" s="2">
        <f>B27/B2</f>
        <v>3.0519354838709676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9" t="s">
        <v>30</v>
      </c>
    </row>
    <row r="2" spans="1:3" ht="12.75">
      <c r="A2" t="s">
        <v>28</v>
      </c>
      <c r="B2" s="9">
        <v>1300</v>
      </c>
      <c r="C2" s="76"/>
    </row>
    <row r="3" spans="1:3" ht="12.75">
      <c r="A3" t="s">
        <v>133</v>
      </c>
      <c r="B3" s="10">
        <v>0.14</v>
      </c>
      <c r="C3" s="76"/>
    </row>
    <row r="4" spans="1:3" ht="12.75">
      <c r="A4" t="s">
        <v>27</v>
      </c>
      <c r="B4" s="2">
        <f>B2*B3</f>
        <v>182.00000000000003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76" t="s">
        <v>128</v>
      </c>
    </row>
    <row r="9" spans="1:3" ht="12.75">
      <c r="A9" s="1" t="s">
        <v>24</v>
      </c>
      <c r="B9" s="11">
        <v>16</v>
      </c>
      <c r="C9" s="78" t="s">
        <v>148</v>
      </c>
    </row>
    <row r="10" spans="1:3" ht="12.75">
      <c r="A10" s="1" t="s">
        <v>10</v>
      </c>
      <c r="B10" s="11">
        <v>0</v>
      </c>
      <c r="C10" s="78" t="s">
        <v>154</v>
      </c>
    </row>
    <row r="11" spans="1:3" ht="12.75">
      <c r="A11" s="1" t="s">
        <v>12</v>
      </c>
      <c r="B11" s="11">
        <v>4.64</v>
      </c>
      <c r="C11" s="76"/>
    </row>
    <row r="12" spans="1:3" ht="12.75">
      <c r="A12" s="1" t="s">
        <v>11</v>
      </c>
      <c r="B12" s="11">
        <v>9.8</v>
      </c>
      <c r="C12" s="76"/>
    </row>
    <row r="13" spans="1:3" ht="12.75">
      <c r="A13" s="1" t="s">
        <v>13</v>
      </c>
      <c r="B13" s="11">
        <v>12.56</v>
      </c>
      <c r="C13" s="76"/>
    </row>
    <row r="14" spans="1:3" ht="12.75">
      <c r="A14" s="1" t="s">
        <v>14</v>
      </c>
      <c r="B14" s="11">
        <v>21.09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3.81</v>
      </c>
      <c r="C17" s="76"/>
    </row>
    <row r="18" spans="1:3" ht="12.75">
      <c r="A18" t="s">
        <v>2</v>
      </c>
      <c r="B18" s="2">
        <f>SUM(B7:B17)</f>
        <v>133.9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</v>
      </c>
      <c r="C21" s="76"/>
    </row>
    <row r="22" spans="1:3" ht="12.75">
      <c r="A22" s="1" t="s">
        <v>19</v>
      </c>
      <c r="B22" s="7">
        <v>25.72</v>
      </c>
      <c r="C22" s="76"/>
    </row>
    <row r="23" spans="1:3" ht="12.75">
      <c r="A23" s="1" t="s">
        <v>20</v>
      </c>
      <c r="B23" s="7">
        <v>13.93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85.05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218.95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-36.94999999999996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0.10300000000000001</v>
      </c>
      <c r="C32" s="76"/>
    </row>
    <row r="33" spans="1:3" ht="12.75">
      <c r="A33" t="s">
        <v>23</v>
      </c>
      <c r="B33" s="13">
        <f>B25/B2</f>
        <v>0.06542307692307692</v>
      </c>
      <c r="C33" s="76"/>
    </row>
    <row r="34" spans="1:3" ht="12.75">
      <c r="A34" t="s">
        <v>26</v>
      </c>
      <c r="B34" s="13">
        <f>B27/B2</f>
        <v>0.16842307692307693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9" t="s">
        <v>30</v>
      </c>
    </row>
    <row r="2" spans="1:3" ht="12.75">
      <c r="A2" t="s">
        <v>28</v>
      </c>
      <c r="B2" s="9">
        <v>800</v>
      </c>
      <c r="C2" s="76"/>
    </row>
    <row r="3" spans="1:3" ht="12.75">
      <c r="A3" t="s">
        <v>133</v>
      </c>
      <c r="B3" s="10">
        <v>0.32</v>
      </c>
      <c r="C3" s="76"/>
    </row>
    <row r="4" spans="1:3" ht="12.75">
      <c r="A4" t="s">
        <v>27</v>
      </c>
      <c r="B4" s="27">
        <f>B2*B3</f>
        <v>256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14.98</v>
      </c>
      <c r="C11" s="76"/>
    </row>
    <row r="12" spans="1:3" ht="12.75">
      <c r="A12" s="1" t="s">
        <v>11</v>
      </c>
      <c r="B12" s="11">
        <v>26.2</v>
      </c>
      <c r="C12" s="78" t="s">
        <v>142</v>
      </c>
    </row>
    <row r="13" spans="1:3" ht="12.75">
      <c r="A13" s="1" t="s">
        <v>13</v>
      </c>
      <c r="B13" s="11">
        <v>10.53</v>
      </c>
      <c r="C13" s="76"/>
    </row>
    <row r="14" spans="1:3" ht="12.75">
      <c r="A14" s="1" t="s">
        <v>14</v>
      </c>
      <c r="B14" s="11">
        <v>17.48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3.46</v>
      </c>
      <c r="C17" s="76"/>
    </row>
    <row r="18" spans="1:3" ht="12.75">
      <c r="A18" t="s">
        <v>2</v>
      </c>
      <c r="B18" s="2">
        <f>SUM(B7:B17)</f>
        <v>121.85000000000001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7.82</v>
      </c>
      <c r="C21" s="76"/>
    </row>
    <row r="22" spans="1:3" ht="12.75">
      <c r="A22" s="1" t="s">
        <v>19</v>
      </c>
      <c r="B22" s="7">
        <v>20.32</v>
      </c>
      <c r="C22" s="76"/>
    </row>
    <row r="23" spans="1:3" ht="12.75">
      <c r="A23" s="1" t="s">
        <v>20</v>
      </c>
      <c r="B23" s="7">
        <v>12.23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77.37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199.22000000000003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56.77999999999997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0.15231250000000002</v>
      </c>
      <c r="C32" s="76"/>
    </row>
    <row r="33" spans="1:3" ht="12.75">
      <c r="A33" t="s">
        <v>23</v>
      </c>
      <c r="B33" s="13">
        <f>B25/B2</f>
        <v>0.0967125</v>
      </c>
      <c r="C33" s="76"/>
    </row>
    <row r="34" spans="1:3" ht="12.75">
      <c r="A34" t="s">
        <v>26</v>
      </c>
      <c r="B34" s="13">
        <f>B27/B2</f>
        <v>0.24902500000000002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79</v>
      </c>
      <c r="B1" s="22" t="s">
        <v>0</v>
      </c>
      <c r="C1" s="79" t="s">
        <v>30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133</v>
      </c>
      <c r="B3" s="10">
        <v>0.185</v>
      </c>
      <c r="C3" s="76"/>
    </row>
    <row r="4" spans="1:3" ht="12.75">
      <c r="A4" t="s">
        <v>27</v>
      </c>
      <c r="B4" s="2">
        <f>B2*B3</f>
        <v>194.25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10.8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6" t="s">
        <v>136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14.85</v>
      </c>
      <c r="C11" s="76"/>
    </row>
    <row r="12" spans="1:3" ht="12.75">
      <c r="A12" s="1" t="s">
        <v>11</v>
      </c>
      <c r="B12" s="11">
        <v>15.9</v>
      </c>
      <c r="C12" s="76"/>
    </row>
    <row r="13" spans="1:3" ht="12.75">
      <c r="A13" s="1" t="s">
        <v>13</v>
      </c>
      <c r="B13" s="11">
        <v>9.52</v>
      </c>
      <c r="C13" s="76"/>
    </row>
    <row r="14" spans="1:3" ht="12.75">
      <c r="A14" s="1" t="s">
        <v>14</v>
      </c>
      <c r="B14" s="11">
        <v>16.25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3.38</v>
      </c>
      <c r="C17" s="76"/>
    </row>
    <row r="18" spans="1:3" ht="12.75">
      <c r="A18" t="s">
        <v>2</v>
      </c>
      <c r="B18" s="2">
        <f>SUM(B7:B17)</f>
        <v>118.8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7.38</v>
      </c>
      <c r="C21" s="76"/>
    </row>
    <row r="22" spans="1:3" ht="12.75">
      <c r="A22" s="1" t="s">
        <v>19</v>
      </c>
      <c r="B22" s="7">
        <v>18.52</v>
      </c>
      <c r="C22" s="76"/>
    </row>
    <row r="23" spans="1:3" ht="12.75">
      <c r="A23" s="1" t="s">
        <v>20</v>
      </c>
      <c r="B23" s="7">
        <v>10.33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73.22999999999999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192.02999999999997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2.2200000000000273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0.11314285714285714</v>
      </c>
      <c r="C32" s="76"/>
    </row>
    <row r="33" spans="1:3" ht="12.75">
      <c r="A33" t="s">
        <v>23</v>
      </c>
      <c r="B33" s="13">
        <f>B25/B2</f>
        <v>0.06974285714285713</v>
      </c>
      <c r="C33" s="76"/>
    </row>
    <row r="34" spans="1:3" ht="12.75">
      <c r="A34" t="s">
        <v>26</v>
      </c>
      <c r="B34" s="13">
        <f>B27/B2</f>
        <v>0.18288571428571426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9" t="s">
        <v>30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133</v>
      </c>
      <c r="B3" s="10">
        <v>0.189</v>
      </c>
      <c r="C3" s="76"/>
    </row>
    <row r="4" spans="1:3" ht="12.75">
      <c r="A4" t="s">
        <v>27</v>
      </c>
      <c r="B4" s="2">
        <f>B2*B3</f>
        <v>160.65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6.21</v>
      </c>
      <c r="C11" s="76"/>
    </row>
    <row r="12" spans="1:3" ht="12.75">
      <c r="A12" s="1" t="s">
        <v>11</v>
      </c>
      <c r="B12" s="11">
        <v>7.7</v>
      </c>
      <c r="C12" s="78" t="s">
        <v>143</v>
      </c>
    </row>
    <row r="13" spans="1:3" ht="12.75">
      <c r="A13" s="1" t="s">
        <v>13</v>
      </c>
      <c r="B13" s="11">
        <v>10.18</v>
      </c>
      <c r="C13" s="76"/>
    </row>
    <row r="14" spans="1:3" ht="12.75">
      <c r="A14" s="1" t="s">
        <v>14</v>
      </c>
      <c r="B14" s="11">
        <v>16.76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2.35</v>
      </c>
      <c r="C17" s="76"/>
    </row>
    <row r="18" spans="1:3" ht="12.75">
      <c r="A18" t="s">
        <v>2</v>
      </c>
      <c r="B18" s="2">
        <f>SUM(B7:B17)</f>
        <v>82.7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7.64</v>
      </c>
      <c r="C21" s="76"/>
    </row>
    <row r="22" spans="1:3" ht="12.75">
      <c r="A22" s="1" t="s">
        <v>19</v>
      </c>
      <c r="B22" s="7">
        <v>19.74</v>
      </c>
      <c r="C22" s="76"/>
    </row>
    <row r="23" spans="1:3" ht="12.75">
      <c r="A23" s="1" t="s">
        <v>20</v>
      </c>
      <c r="B23" s="7">
        <v>11.48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75.86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158.56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2.0900000000000034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0.09729411764705882</v>
      </c>
      <c r="C32" s="76"/>
    </row>
    <row r="33" spans="1:3" ht="12.75">
      <c r="A33" t="s">
        <v>23</v>
      </c>
      <c r="B33" s="13">
        <f>B25/B2</f>
        <v>0.08924705882352942</v>
      </c>
      <c r="C33" s="76"/>
    </row>
    <row r="34" spans="1:3" ht="12.75">
      <c r="A34" t="s">
        <v>26</v>
      </c>
      <c r="B34" s="13">
        <f>B27/B2</f>
        <v>0.18654117647058824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133</v>
      </c>
      <c r="B3" s="10">
        <v>0.07</v>
      </c>
      <c r="C3" s="76"/>
    </row>
    <row r="4" spans="1:3" ht="12.75">
      <c r="A4" t="s">
        <v>27</v>
      </c>
      <c r="B4" s="2">
        <f>B2*B3</f>
        <v>98.00000000000001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7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11.75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10.92</v>
      </c>
      <c r="C13" s="76"/>
    </row>
    <row r="14" spans="1:3" ht="12.75">
      <c r="A14" s="1" t="s">
        <v>14</v>
      </c>
      <c r="B14" s="11">
        <v>17.16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1.88</v>
      </c>
      <c r="C17" s="76"/>
    </row>
    <row r="18" spans="1:3" ht="12.75">
      <c r="A18" t="s">
        <v>2</v>
      </c>
      <c r="B18" s="2">
        <f>SUM(B7:B17)</f>
        <v>66.31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7.85</v>
      </c>
      <c r="C21" s="76"/>
    </row>
    <row r="22" spans="1:3" ht="12.75">
      <c r="A22" s="1" t="s">
        <v>19</v>
      </c>
      <c r="B22" s="7">
        <v>20.45</v>
      </c>
      <c r="C22" s="76"/>
    </row>
    <row r="23" spans="1:3" ht="12.75">
      <c r="A23" s="1" t="s">
        <v>20</v>
      </c>
      <c r="B23" s="7">
        <v>11.88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77.18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143.49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-45.489999999999995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0.04736428571428571</v>
      </c>
      <c r="C32" s="76"/>
    </row>
    <row r="33" spans="1:3" ht="12.75">
      <c r="A33" t="s">
        <v>23</v>
      </c>
      <c r="B33" s="13">
        <f>B25/B2</f>
        <v>0.055128571428571436</v>
      </c>
      <c r="C33" s="76"/>
    </row>
    <row r="34" spans="1:3" ht="12.75">
      <c r="A34" t="s">
        <v>26</v>
      </c>
      <c r="B34" s="13">
        <f>B27/B2</f>
        <v>0.10249285714285715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158</v>
      </c>
      <c r="B1" s="22" t="s">
        <v>0</v>
      </c>
      <c r="C1" s="79" t="s">
        <v>30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133</v>
      </c>
      <c r="B3" s="25">
        <v>0.2</v>
      </c>
      <c r="C3" s="76"/>
    </row>
    <row r="4" spans="1:3" ht="12.75">
      <c r="A4" t="s">
        <v>27</v>
      </c>
      <c r="B4" s="2">
        <f>B2*B3</f>
        <v>280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6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8" t="s">
        <v>132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12.4</v>
      </c>
      <c r="C11" s="76"/>
    </row>
    <row r="12" spans="1:3" ht="12.75">
      <c r="A12" s="1" t="s">
        <v>11</v>
      </c>
      <c r="B12" s="11">
        <v>12.9</v>
      </c>
      <c r="C12" s="76"/>
    </row>
    <row r="13" spans="1:3" ht="12.75">
      <c r="A13" s="1" t="s">
        <v>13</v>
      </c>
      <c r="B13" s="11">
        <v>12.98</v>
      </c>
      <c r="C13" s="76"/>
    </row>
    <row r="14" spans="1:3" ht="12.75">
      <c r="A14" s="1" t="s">
        <v>14</v>
      </c>
      <c r="B14" s="11">
        <v>21.96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5.76</v>
      </c>
      <c r="C17" s="76"/>
    </row>
    <row r="18" spans="1:3" ht="12.75">
      <c r="A18" t="s">
        <v>2</v>
      </c>
      <c r="B18" s="2">
        <f>SUM(B7:B17)</f>
        <v>202.8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8.58</v>
      </c>
      <c r="C21" s="76"/>
    </row>
    <row r="22" spans="1:3" ht="12.75">
      <c r="A22" s="1" t="s">
        <v>19</v>
      </c>
      <c r="B22" s="7">
        <v>26.46</v>
      </c>
      <c r="C22" s="76"/>
    </row>
    <row r="23" spans="1:3" ht="12.75">
      <c r="A23" s="1" t="s">
        <v>20</v>
      </c>
      <c r="B23" s="7">
        <v>14.48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86.52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289.32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-9.319999999999993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0.14485714285714288</v>
      </c>
      <c r="C32" s="76"/>
    </row>
    <row r="33" spans="1:3" ht="12.75">
      <c r="A33" t="s">
        <v>23</v>
      </c>
      <c r="B33" s="13">
        <f>B25/B2</f>
        <v>0.061799999999999994</v>
      </c>
      <c r="C33" s="76"/>
    </row>
    <row r="34" spans="1:3" ht="12.75">
      <c r="A34" t="s">
        <v>26</v>
      </c>
      <c r="B34" s="13">
        <f>B27/B2</f>
        <v>0.20665714285714284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151</v>
      </c>
      <c r="C1" s="50" t="s">
        <v>118</v>
      </c>
      <c r="D1" s="50" t="s">
        <v>117</v>
      </c>
      <c r="E1" s="51" t="s">
        <v>71</v>
      </c>
      <c r="F1" s="50" t="s">
        <v>66</v>
      </c>
      <c r="G1" s="50" t="s">
        <v>66</v>
      </c>
      <c r="H1" s="52" t="s">
        <v>66</v>
      </c>
    </row>
    <row r="2" spans="1:8" ht="12.75">
      <c r="A2" s="53" t="s">
        <v>63</v>
      </c>
      <c r="B2" s="15" t="s">
        <v>152</v>
      </c>
      <c r="C2" s="15" t="s">
        <v>152</v>
      </c>
      <c r="D2" s="45" t="s">
        <v>118</v>
      </c>
      <c r="E2" s="48" t="s">
        <v>72</v>
      </c>
      <c r="F2" s="15" t="s">
        <v>64</v>
      </c>
      <c r="G2" s="15" t="s">
        <v>153</v>
      </c>
      <c r="H2" s="54" t="s">
        <v>65</v>
      </c>
    </row>
    <row r="3" spans="1:8" ht="12.75">
      <c r="A3" s="55" t="s">
        <v>49</v>
      </c>
      <c r="B3" s="46">
        <f>HRSW!B4</f>
        <v>210.14000000000001</v>
      </c>
      <c r="C3" s="46">
        <f>HRSW!B18</f>
        <v>130.26</v>
      </c>
      <c r="D3" s="16">
        <f>B3-C3</f>
        <v>79.88000000000002</v>
      </c>
      <c r="E3" s="18">
        <v>1000</v>
      </c>
      <c r="F3" s="19">
        <f aca="true" t="shared" si="0" ref="F3:F21">B3*E3</f>
        <v>210140.00000000003</v>
      </c>
      <c r="G3" s="19">
        <f aca="true" t="shared" si="1" ref="G3:G21">E3*C3</f>
        <v>130259.99999999999</v>
      </c>
      <c r="H3" s="34">
        <f>F3-G3</f>
        <v>79880.00000000004</v>
      </c>
    </row>
    <row r="4" spans="1:8" ht="12.75">
      <c r="A4" s="55" t="s">
        <v>50</v>
      </c>
      <c r="B4" s="46">
        <f>Durum!B4</f>
        <v>220.52</v>
      </c>
      <c r="C4" s="46">
        <f>Durum!B18</f>
        <v>134.73000000000002</v>
      </c>
      <c r="D4" s="16">
        <f aca="true" t="shared" si="2" ref="D4:D21">B4-C4</f>
        <v>85.78999999999999</v>
      </c>
      <c r="E4" s="18">
        <v>800</v>
      </c>
      <c r="F4" s="19">
        <f t="shared" si="0"/>
        <v>176416</v>
      </c>
      <c r="G4" s="19">
        <f t="shared" si="1"/>
        <v>107784.00000000001</v>
      </c>
      <c r="H4" s="34">
        <f aca="true" t="shared" si="3" ref="H4:H20">F4-G4</f>
        <v>68631.99999999999</v>
      </c>
    </row>
    <row r="5" spans="1:8" ht="12.75">
      <c r="A5" s="55" t="s">
        <v>51</v>
      </c>
      <c r="B5" s="46">
        <f>Barley!B4</f>
        <v>174.37</v>
      </c>
      <c r="C5" s="46">
        <f>Barley!B18</f>
        <v>117.88999999999999</v>
      </c>
      <c r="D5" s="16">
        <f t="shared" si="2"/>
        <v>56.48000000000002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300.3</v>
      </c>
      <c r="C6" s="46">
        <f>Corn!B18</f>
        <v>212.00000000000003</v>
      </c>
      <c r="D6" s="16">
        <f t="shared" si="2"/>
        <v>88.29999999999998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139</v>
      </c>
      <c r="B7" s="46">
        <f>Soy!B4</f>
        <v>230.55</v>
      </c>
      <c r="C7" s="46">
        <f>Soy!B18</f>
        <v>125.58</v>
      </c>
      <c r="D7" s="16">
        <f>B7-C7</f>
        <v>104.97000000000001</v>
      </c>
      <c r="E7" s="18">
        <v>200</v>
      </c>
      <c r="F7" s="19">
        <f>B7*E7</f>
        <v>46110</v>
      </c>
      <c r="G7" s="19">
        <f>E7*C7</f>
        <v>25116</v>
      </c>
      <c r="H7" s="34">
        <f>F7-G7</f>
        <v>20994</v>
      </c>
    </row>
    <row r="8" spans="1:8" ht="12.75">
      <c r="A8" s="55" t="s">
        <v>52</v>
      </c>
      <c r="B8" s="46">
        <f>Oil_SF!B4</f>
        <v>242.87</v>
      </c>
      <c r="C8" s="46">
        <f>Oil_SF!B18</f>
        <v>159.09</v>
      </c>
      <c r="D8" s="16">
        <f t="shared" si="2"/>
        <v>83.78</v>
      </c>
      <c r="E8" s="18">
        <v>400</v>
      </c>
      <c r="F8" s="19">
        <f t="shared" si="0"/>
        <v>97148</v>
      </c>
      <c r="G8" s="19">
        <f t="shared" si="1"/>
        <v>63636</v>
      </c>
      <c r="H8" s="34">
        <f t="shared" si="3"/>
        <v>33512</v>
      </c>
    </row>
    <row r="9" spans="1:8" ht="12.75">
      <c r="A9" s="56" t="s">
        <v>82</v>
      </c>
      <c r="B9" s="46">
        <f>Conf_SF!B4</f>
        <v>301.5</v>
      </c>
      <c r="C9" s="46">
        <f>Conf_SF!B18</f>
        <v>195.27000000000004</v>
      </c>
      <c r="D9" s="16">
        <f t="shared" si="2"/>
        <v>106.22999999999996</v>
      </c>
      <c r="E9" s="18">
        <v>200</v>
      </c>
      <c r="F9" s="19">
        <f t="shared" si="0"/>
        <v>60300</v>
      </c>
      <c r="G9" s="19">
        <f t="shared" si="1"/>
        <v>39054.00000000001</v>
      </c>
      <c r="H9" s="34">
        <f>F9-G9</f>
        <v>21245.999999999993</v>
      </c>
    </row>
    <row r="10" spans="1:8" ht="12.75">
      <c r="A10" s="55" t="s">
        <v>53</v>
      </c>
      <c r="B10" s="46">
        <f>Canola!B4</f>
        <v>262.4</v>
      </c>
      <c r="C10" s="46">
        <f>Canola!B18</f>
        <v>192.73999999999998</v>
      </c>
      <c r="D10" s="16">
        <f t="shared" si="2"/>
        <v>69.66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5" t="s">
        <v>54</v>
      </c>
      <c r="B11" s="46">
        <f>Flax!B4</f>
        <v>196.56</v>
      </c>
      <c r="C11" s="46">
        <f>Flax!B18</f>
        <v>101.4</v>
      </c>
      <c r="D11" s="16">
        <f t="shared" si="2"/>
        <v>95.16</v>
      </c>
      <c r="E11" s="18">
        <v>200</v>
      </c>
      <c r="F11" s="19">
        <f t="shared" si="0"/>
        <v>39312</v>
      </c>
      <c r="G11" s="19">
        <f t="shared" si="1"/>
        <v>20280</v>
      </c>
      <c r="H11" s="34">
        <f t="shared" si="3"/>
        <v>19032</v>
      </c>
    </row>
    <row r="12" spans="1:8" ht="12.75">
      <c r="A12" s="55" t="s">
        <v>57</v>
      </c>
      <c r="B12" s="46">
        <f>Peas!B4</f>
        <v>192</v>
      </c>
      <c r="C12" s="46">
        <f>Peas!B18</f>
        <v>137.62</v>
      </c>
      <c r="D12" s="16">
        <f t="shared" si="2"/>
        <v>54.379999999999995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Oats!B4</f>
        <v>134.54</v>
      </c>
      <c r="C13" s="46">
        <f>Oats!B18</f>
        <v>108.68</v>
      </c>
      <c r="D13" s="16">
        <f t="shared" si="2"/>
        <v>25.859999999999985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59</v>
      </c>
      <c r="B14" s="46">
        <f>Lentil!B4</f>
        <v>182.00000000000003</v>
      </c>
      <c r="C14" s="46">
        <f>Lentil!B18</f>
        <v>133.9</v>
      </c>
      <c r="D14" s="16">
        <f t="shared" si="2"/>
        <v>48.10000000000002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5" t="s">
        <v>55</v>
      </c>
      <c r="B15" s="46">
        <f>Mustard!B4</f>
        <v>256</v>
      </c>
      <c r="C15" s="46">
        <f>Mustard!B18</f>
        <v>121.85000000000001</v>
      </c>
      <c r="D15" s="16">
        <f t="shared" si="2"/>
        <v>134.14999999999998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6" t="s">
        <v>80</v>
      </c>
      <c r="B16" s="46">
        <f>Saffl!B4</f>
        <v>194.25</v>
      </c>
      <c r="C16" s="46">
        <f>Saffl!B18</f>
        <v>118.8</v>
      </c>
      <c r="D16" s="16">
        <f t="shared" si="2"/>
        <v>75.45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5" t="s">
        <v>56</v>
      </c>
      <c r="B17" s="46">
        <f>Buckwht!B4</f>
        <v>160.65</v>
      </c>
      <c r="C17" s="46">
        <f>Buckwht!B18</f>
        <v>82.7</v>
      </c>
      <c r="D17" s="16">
        <f t="shared" si="2"/>
        <v>77.95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Millet!B4</f>
        <v>98.00000000000001</v>
      </c>
      <c r="C18" s="46">
        <f>Millet!B18</f>
        <v>66.31</v>
      </c>
      <c r="D18" s="16">
        <f t="shared" si="2"/>
        <v>31.690000000000012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HRWW!B4</f>
        <v>202.95999999999998</v>
      </c>
      <c r="C19" s="46">
        <f>HRWW!B18</f>
        <v>134.49</v>
      </c>
      <c r="D19" s="16">
        <f t="shared" si="2"/>
        <v>68.46999999999997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5" t="s">
        <v>62</v>
      </c>
      <c r="B20" s="46">
        <f>Rye!B4</f>
        <v>173.43</v>
      </c>
      <c r="C20" s="46">
        <f>Rye!B18</f>
        <v>111.07</v>
      </c>
      <c r="D20" s="16">
        <f t="shared" si="2"/>
        <v>62.360000000000014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92" t="s">
        <v>160</v>
      </c>
      <c r="B21" s="46">
        <f>Chickpea!B4</f>
        <v>280</v>
      </c>
      <c r="C21" s="46">
        <f>Chickpea!B18</f>
        <v>202.8</v>
      </c>
      <c r="D21" s="16">
        <f t="shared" si="2"/>
        <v>77.19999999999999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75</v>
      </c>
      <c r="B22" s="14"/>
      <c r="C22" s="26"/>
      <c r="D22" s="26"/>
      <c r="E22" s="20">
        <f>SUM(E3:E21)</f>
        <v>2800</v>
      </c>
      <c r="F22" s="20">
        <f>SUM(F3:F21)</f>
        <v>629426</v>
      </c>
      <c r="G22" s="20">
        <f>SUM(G3:G21)</f>
        <v>386130</v>
      </c>
      <c r="H22" s="38">
        <f>SUM(H3:H21)</f>
        <v>243296.00000000003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86" t="s">
        <v>48</v>
      </c>
      <c r="D24" s="86"/>
      <c r="E24" s="86"/>
      <c r="F24" s="3"/>
      <c r="G24" s="3"/>
      <c r="H24" s="3"/>
    </row>
    <row r="25" spans="1:8" ht="12.75">
      <c r="A25" s="57" t="s">
        <v>73</v>
      </c>
      <c r="B25" s="58"/>
      <c r="C25" s="58"/>
      <c r="D25" s="59"/>
      <c r="E25" s="58" t="s">
        <v>74</v>
      </c>
      <c r="F25" s="58"/>
      <c r="G25" s="58"/>
      <c r="H25" s="60"/>
    </row>
    <row r="26" spans="1:8" ht="12.75">
      <c r="A26" s="55" t="s">
        <v>27</v>
      </c>
      <c r="B26" s="4"/>
      <c r="C26" s="19">
        <f>F22</f>
        <v>629426</v>
      </c>
      <c r="D26" s="4"/>
      <c r="E26" s="4" t="s">
        <v>68</v>
      </c>
      <c r="F26" s="4"/>
      <c r="G26" s="61">
        <f>G22</f>
        <v>386130</v>
      </c>
      <c r="H26" s="62"/>
    </row>
    <row r="27" spans="1:8" ht="12.75">
      <c r="A27" s="87" t="s">
        <v>147</v>
      </c>
      <c r="B27" s="88"/>
      <c r="C27" s="67">
        <v>0</v>
      </c>
      <c r="D27" s="68" t="s">
        <v>70</v>
      </c>
      <c r="E27" s="88" t="s">
        <v>119</v>
      </c>
      <c r="F27" s="88"/>
      <c r="G27" s="67">
        <v>50400</v>
      </c>
      <c r="H27" s="69" t="s">
        <v>70</v>
      </c>
    </row>
    <row r="28" spans="1:11" ht="12.75">
      <c r="A28" s="84"/>
      <c r="B28" s="85"/>
      <c r="C28" s="67">
        <v>0</v>
      </c>
      <c r="D28" s="4"/>
      <c r="E28" s="88" t="s">
        <v>67</v>
      </c>
      <c r="F28" s="88"/>
      <c r="G28" s="67">
        <v>103600</v>
      </c>
      <c r="H28" s="64"/>
      <c r="K28" s="70"/>
    </row>
    <row r="29" spans="1:8" ht="12.75">
      <c r="A29" s="84"/>
      <c r="B29" s="85"/>
      <c r="C29" s="67">
        <v>0</v>
      </c>
      <c r="D29" s="4"/>
      <c r="E29" s="88" t="s">
        <v>120</v>
      </c>
      <c r="F29" s="88"/>
      <c r="G29" s="67">
        <v>0</v>
      </c>
      <c r="H29" s="64"/>
    </row>
    <row r="30" spans="1:8" ht="12.75">
      <c r="A30" s="84"/>
      <c r="B30" s="85"/>
      <c r="C30" s="67">
        <v>0</v>
      </c>
      <c r="D30" s="4"/>
      <c r="E30" s="88" t="s">
        <v>69</v>
      </c>
      <c r="F30" s="88"/>
      <c r="G30" s="67">
        <v>0</v>
      </c>
      <c r="H30" s="64"/>
    </row>
    <row r="31" spans="1:8" ht="12.75">
      <c r="A31" s="84"/>
      <c r="B31" s="85"/>
      <c r="C31" s="67">
        <v>0</v>
      </c>
      <c r="D31" s="4"/>
      <c r="E31" s="85" t="s">
        <v>146</v>
      </c>
      <c r="F31" s="85"/>
      <c r="G31" s="67">
        <v>0</v>
      </c>
      <c r="H31" s="64"/>
    </row>
    <row r="32" spans="1:8" ht="12.75">
      <c r="A32" s="84"/>
      <c r="B32" s="85"/>
      <c r="C32" s="67">
        <v>0</v>
      </c>
      <c r="D32" s="4"/>
      <c r="E32" s="85"/>
      <c r="F32" s="85"/>
      <c r="G32" s="67">
        <v>0</v>
      </c>
      <c r="H32" s="64"/>
    </row>
    <row r="33" spans="1:8" ht="12.75">
      <c r="A33" s="84" t="s">
        <v>77</v>
      </c>
      <c r="B33" s="85"/>
      <c r="C33" s="71">
        <v>0</v>
      </c>
      <c r="D33" s="63"/>
      <c r="E33" s="85" t="s">
        <v>76</v>
      </c>
      <c r="F33" s="85"/>
      <c r="G33" s="71">
        <v>14300</v>
      </c>
      <c r="H33" s="64"/>
    </row>
    <row r="34" spans="1:8" ht="12.75">
      <c r="A34" s="55" t="s">
        <v>66</v>
      </c>
      <c r="B34" s="4"/>
      <c r="C34" s="19">
        <f>SUM(C26:C33)</f>
        <v>629426</v>
      </c>
      <c r="D34" s="4"/>
      <c r="E34" s="4" t="s">
        <v>66</v>
      </c>
      <c r="F34" s="4"/>
      <c r="G34" s="32">
        <f>SUM(G26:G33)</f>
        <v>554430</v>
      </c>
      <c r="H34" s="62"/>
    </row>
    <row r="35" spans="1:8" ht="12.75">
      <c r="A35" s="65" t="s">
        <v>121</v>
      </c>
      <c r="B35" s="3"/>
      <c r="C35" s="3"/>
      <c r="D35" s="3"/>
      <c r="E35" s="3"/>
      <c r="F35" s="3"/>
      <c r="G35" s="72">
        <f>C34-G34</f>
        <v>74996</v>
      </c>
      <c r="H35" s="66"/>
    </row>
    <row r="36" ht="12.75">
      <c r="G36" s="6"/>
    </row>
    <row r="37" spans="1:8" ht="12.75">
      <c r="A37" s="75" t="s">
        <v>129</v>
      </c>
      <c r="B37" s="89"/>
      <c r="C37" s="89"/>
      <c r="D37" s="89"/>
      <c r="E37" s="89"/>
      <c r="F37" s="73" t="s">
        <v>124</v>
      </c>
      <c r="G37" s="90"/>
      <c r="H37" s="90"/>
    </row>
    <row r="38" spans="3:6" ht="12.75">
      <c r="C38" s="74"/>
      <c r="D38" s="74"/>
      <c r="E38" s="74"/>
      <c r="F38" s="74"/>
    </row>
    <row r="39" spans="1:12" ht="12.75">
      <c r="A39" t="s">
        <v>30</v>
      </c>
      <c r="B39" s="91" t="s">
        <v>125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1" ht="12.75">
      <c r="A41" t="s">
        <v>122</v>
      </c>
    </row>
    <row r="42" spans="1:12" ht="12.75">
      <c r="A42" s="29" t="s">
        <v>83</v>
      </c>
      <c r="B42" s="30" t="s">
        <v>84</v>
      </c>
      <c r="C42" s="30" t="s">
        <v>85</v>
      </c>
      <c r="D42" s="30" t="s">
        <v>86</v>
      </c>
      <c r="E42" s="30" t="s">
        <v>87</v>
      </c>
      <c r="F42" s="30" t="s">
        <v>88</v>
      </c>
      <c r="G42" s="30" t="s">
        <v>89</v>
      </c>
      <c r="H42" s="30" t="s">
        <v>90</v>
      </c>
      <c r="I42" s="30" t="s">
        <v>91</v>
      </c>
      <c r="J42" s="30" t="s">
        <v>92</v>
      </c>
      <c r="K42" s="30" t="s">
        <v>93</v>
      </c>
      <c r="L42" s="31" t="s">
        <v>94</v>
      </c>
    </row>
    <row r="43" spans="1:12" ht="12.75">
      <c r="A43" s="55" t="s">
        <v>49</v>
      </c>
      <c r="B43" s="32">
        <f>$E3*HRSW!$B7</f>
        <v>15380</v>
      </c>
      <c r="C43" s="32">
        <f>$E3*HRSW!$B8</f>
        <v>25800</v>
      </c>
      <c r="D43" s="32">
        <f>$E3*HRSW!$B9</f>
        <v>5000</v>
      </c>
      <c r="E43" s="32">
        <f>$E3*HRSW!$B10</f>
        <v>0</v>
      </c>
      <c r="F43" s="32">
        <f>$E3*HRSW!$B11</f>
        <v>41380</v>
      </c>
      <c r="G43" s="32">
        <f>$E3*HRSW!$B12</f>
        <v>5000</v>
      </c>
      <c r="H43" s="32">
        <f>$E3*HRSW!$B13</f>
        <v>10100</v>
      </c>
      <c r="I43" s="32">
        <f>$E3*HRSW!$B14</f>
        <v>15900</v>
      </c>
      <c r="J43" s="32">
        <f>$E3*HRSW!$B15</f>
        <v>0</v>
      </c>
      <c r="K43" s="32">
        <f>$E3*HRSW!$B16</f>
        <v>8000</v>
      </c>
      <c r="L43" s="33">
        <f>$E3*HRSW!$B17</f>
        <v>3700</v>
      </c>
    </row>
    <row r="44" spans="1:12" ht="12.75">
      <c r="A44" s="55" t="s">
        <v>50</v>
      </c>
      <c r="B44" s="19">
        <f>$E4*Durum!$B7</f>
        <v>16104</v>
      </c>
      <c r="C44" s="19">
        <f>$E4*Durum!$B8</f>
        <v>20640</v>
      </c>
      <c r="D44" s="19">
        <f>$E4*Durum!$B9</f>
        <v>4000</v>
      </c>
      <c r="E44" s="19">
        <f>$E4*Durum!$B10</f>
        <v>0</v>
      </c>
      <c r="F44" s="19">
        <f>$E4*Durum!$B11</f>
        <v>31800</v>
      </c>
      <c r="G44" s="19">
        <f>$E4*Durum!$B12</f>
        <v>5040</v>
      </c>
      <c r="H44" s="19">
        <f>$E4*Durum!$B13</f>
        <v>8040.000000000001</v>
      </c>
      <c r="I44" s="19">
        <f>$E4*Durum!$B14</f>
        <v>12696</v>
      </c>
      <c r="J44" s="19">
        <f>$E4*Durum!$B15</f>
        <v>0</v>
      </c>
      <c r="K44" s="19">
        <f>$E4*Durum!$B16</f>
        <v>6400</v>
      </c>
      <c r="L44" s="34">
        <f>$E4*Durum!$B17</f>
        <v>3064</v>
      </c>
    </row>
    <row r="45" spans="1:12" ht="12.75">
      <c r="A45" s="55" t="s">
        <v>51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139</v>
      </c>
      <c r="B47" s="19">
        <f>$E7*Soy!$B7</f>
        <v>12160</v>
      </c>
      <c r="C47" s="19">
        <f>$E7*Soy!$B8</f>
        <v>4000</v>
      </c>
      <c r="D47" s="19">
        <f>$E7*Soy!$B9</f>
        <v>0</v>
      </c>
      <c r="E47" s="19">
        <f>$E7*Soy!$B10</f>
        <v>0</v>
      </c>
      <c r="F47" s="19">
        <f>$E7*Soy!$B11</f>
        <v>508</v>
      </c>
      <c r="G47" s="19">
        <f>$E7*Soy!$B12</f>
        <v>1440</v>
      </c>
      <c r="H47" s="19">
        <f>$E7*Soy!$B13</f>
        <v>2034</v>
      </c>
      <c r="I47" s="19">
        <f>$E7*Soy!$B14</f>
        <v>3260</v>
      </c>
      <c r="J47" s="19">
        <f>$E7*Soy!$B15</f>
        <v>0</v>
      </c>
      <c r="K47" s="19">
        <f>$E7*Soy!$B16</f>
        <v>1000</v>
      </c>
      <c r="L47" s="34">
        <f>$E7*Soy!$B17</f>
        <v>714</v>
      </c>
    </row>
    <row r="48" spans="1:12" ht="12.75">
      <c r="A48" s="55" t="s">
        <v>52</v>
      </c>
      <c r="B48" s="19">
        <f>$E8*Oil_SF!$B7</f>
        <v>12600</v>
      </c>
      <c r="C48" s="19">
        <f>$E8*Oil_SF!$B8</f>
        <v>13600</v>
      </c>
      <c r="D48" s="19">
        <f>$E8*Oil_SF!$B9</f>
        <v>0</v>
      </c>
      <c r="E48" s="19">
        <f>$E8*Oil_SF!$B10</f>
        <v>2000</v>
      </c>
      <c r="F48" s="19">
        <f>$E8*Oil_SF!$B11</f>
        <v>11364</v>
      </c>
      <c r="G48" s="19">
        <f>$E8*Oil_SF!$B12</f>
        <v>2880</v>
      </c>
      <c r="H48" s="19">
        <f>$E8*Oil_SF!$B13</f>
        <v>4364</v>
      </c>
      <c r="I48" s="19">
        <f>$E8*Oil_SF!$B14</f>
        <v>6831.999999999999</v>
      </c>
      <c r="J48" s="19">
        <f>$E8*Oil_SF!$B15</f>
        <v>1788</v>
      </c>
      <c r="K48" s="19">
        <f>$E8*Oil_SF!$B16</f>
        <v>6400</v>
      </c>
      <c r="L48" s="34">
        <f>$E8*Oil_SF!$B17</f>
        <v>1807.9999999999998</v>
      </c>
    </row>
    <row r="49" spans="1:12" ht="12.75">
      <c r="A49" s="56" t="s">
        <v>82</v>
      </c>
      <c r="B49" s="19">
        <f>$E9*Conf_SF!$B$7</f>
        <v>9720</v>
      </c>
      <c r="C49" s="19">
        <f>$E9*Conf_SF!$B$8</f>
        <v>7240.000000000001</v>
      </c>
      <c r="D49" s="19">
        <f>$E9*Conf_SF!$B$9</f>
        <v>0</v>
      </c>
      <c r="E49" s="19">
        <f>$E9*Conf_SF!$B$10</f>
        <v>2000</v>
      </c>
      <c r="F49" s="19">
        <f>$E9*Conf_SF!$B$11</f>
        <v>4696</v>
      </c>
      <c r="G49" s="19">
        <f>$E9*Conf_SF!$B$12</f>
        <v>3160</v>
      </c>
      <c r="H49" s="19">
        <f>$E9*Conf_SF!$B$13</f>
        <v>2136</v>
      </c>
      <c r="I49" s="19">
        <f>$E9*Conf_SF!$B$14</f>
        <v>3388.0000000000005</v>
      </c>
      <c r="J49" s="19">
        <f>$E9*Conf_SF!$B$15</f>
        <v>803.9999999999999</v>
      </c>
      <c r="K49" s="19">
        <f>$E9*Conf_SF!$B$16</f>
        <v>4800</v>
      </c>
      <c r="L49" s="34">
        <f>$E9*Conf_SF!$B$17</f>
        <v>1110</v>
      </c>
    </row>
    <row r="50" spans="1:12" ht="12.75">
      <c r="A50" s="55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5" t="s">
        <v>54</v>
      </c>
      <c r="B51" s="19">
        <f>$E11*Flax!$B$7</f>
        <v>2560</v>
      </c>
      <c r="C51" s="19">
        <f>$E11*Flax!$B$8</f>
        <v>5200</v>
      </c>
      <c r="D51" s="19">
        <f>$E11*Flax!$B$9</f>
        <v>0</v>
      </c>
      <c r="E51" s="19">
        <f>$E11*Flax!$B$10</f>
        <v>0</v>
      </c>
      <c r="F51" s="19">
        <f>$E11*Flax!$B$11</f>
        <v>3996</v>
      </c>
      <c r="G51" s="19">
        <f>$E11*Flax!$B$12</f>
        <v>2039.9999999999998</v>
      </c>
      <c r="H51" s="19">
        <f>$E11*Flax!$B$13</f>
        <v>2102</v>
      </c>
      <c r="I51" s="19">
        <f>$E11*Flax!$B$14</f>
        <v>3506</v>
      </c>
      <c r="J51" s="19">
        <f>$E11*Flax!$B$15</f>
        <v>0</v>
      </c>
      <c r="K51" s="19">
        <f>$E11*Flax!$B$16</f>
        <v>300</v>
      </c>
      <c r="L51" s="34">
        <f>$E11*Flax!$B$17</f>
        <v>576</v>
      </c>
    </row>
    <row r="52" spans="1:12" ht="12.75">
      <c r="A52" s="55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5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5" t="s">
        <v>59</v>
      </c>
      <c r="B54" s="19">
        <f>$E14*Lentil!$B$7</f>
        <v>0</v>
      </c>
      <c r="C54" s="19">
        <f>$E14*Lentil!$B$8</f>
        <v>0</v>
      </c>
      <c r="D54" s="19">
        <f>$E14*Lentil!$B$9</f>
        <v>0</v>
      </c>
      <c r="E54" s="19">
        <f>$E14*Lentil!$B$10</f>
        <v>0</v>
      </c>
      <c r="F54" s="19">
        <f>$E14*Lentil!$B$11</f>
        <v>0</v>
      </c>
      <c r="G54" s="19">
        <f>$E14*Lentil!$B$12</f>
        <v>0</v>
      </c>
      <c r="H54" s="19">
        <f>$E14*Lentil!$B$13</f>
        <v>0</v>
      </c>
      <c r="I54" s="19">
        <f>$E14*Lentil!$B$14</f>
        <v>0</v>
      </c>
      <c r="J54" s="19">
        <f>$E14*Lentil!$B$15</f>
        <v>0</v>
      </c>
      <c r="K54" s="19">
        <f>$E14*Lentil!$B$16</f>
        <v>0</v>
      </c>
      <c r="L54" s="34">
        <f>$E14*Lentil!$B$17</f>
        <v>0</v>
      </c>
    </row>
    <row r="55" spans="1:12" ht="12.75">
      <c r="A55" s="55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6" t="s">
        <v>80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5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5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5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5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6" t="s">
        <v>78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75</v>
      </c>
      <c r="B62" s="20">
        <f>SUM(B43:B61)</f>
        <v>68524</v>
      </c>
      <c r="C62" s="20">
        <f aca="true" t="shared" si="4" ref="C62:L62">SUM(C43:C61)</f>
        <v>76480</v>
      </c>
      <c r="D62" s="20">
        <f t="shared" si="4"/>
        <v>9000</v>
      </c>
      <c r="E62" s="20">
        <f t="shared" si="4"/>
        <v>4000</v>
      </c>
      <c r="F62" s="20">
        <f t="shared" si="4"/>
        <v>93744</v>
      </c>
      <c r="G62" s="20">
        <f t="shared" si="4"/>
        <v>19560</v>
      </c>
      <c r="H62" s="20">
        <f t="shared" si="4"/>
        <v>28776</v>
      </c>
      <c r="I62" s="20">
        <f t="shared" si="4"/>
        <v>45582</v>
      </c>
      <c r="J62" s="20">
        <f t="shared" si="4"/>
        <v>2592</v>
      </c>
      <c r="K62" s="20">
        <f t="shared" si="4"/>
        <v>26900</v>
      </c>
      <c r="L62" s="38">
        <f t="shared" si="4"/>
        <v>10972</v>
      </c>
    </row>
    <row r="63" spans="1:12" ht="12.75">
      <c r="A63" s="37" t="s">
        <v>95</v>
      </c>
      <c r="B63" s="20"/>
      <c r="C63" s="38"/>
      <c r="D63" s="39">
        <f>SUM(B62:L62)</f>
        <v>386130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9" t="s">
        <v>30</v>
      </c>
    </row>
    <row r="2" spans="1:3" ht="12.75">
      <c r="A2" t="s">
        <v>28</v>
      </c>
      <c r="B2" s="9">
        <v>43</v>
      </c>
      <c r="C2" s="76"/>
    </row>
    <row r="3" spans="1:3" ht="12.75">
      <c r="A3" t="s">
        <v>133</v>
      </c>
      <c r="B3" s="12">
        <v>4.72</v>
      </c>
      <c r="C3" s="76"/>
    </row>
    <row r="4" spans="1:3" ht="12.75">
      <c r="A4" t="s">
        <v>27</v>
      </c>
      <c r="B4" s="2">
        <f>B2*B3</f>
        <v>202.95999999999998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9.5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49.54</v>
      </c>
      <c r="C11" s="76"/>
    </row>
    <row r="12" spans="1:3" ht="12.75">
      <c r="A12" s="1" t="s">
        <v>11</v>
      </c>
      <c r="B12" s="11">
        <v>5.4</v>
      </c>
      <c r="C12" s="76"/>
    </row>
    <row r="13" spans="1:3" ht="12.75">
      <c r="A13" s="1" t="s">
        <v>13</v>
      </c>
      <c r="B13" s="11">
        <v>10.17</v>
      </c>
      <c r="C13" s="76"/>
    </row>
    <row r="14" spans="1:3" ht="12.75">
      <c r="A14" s="1" t="s">
        <v>14</v>
      </c>
      <c r="B14" s="11">
        <v>16.06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3.82</v>
      </c>
      <c r="C17" s="76"/>
    </row>
    <row r="18" spans="1:3" ht="12.75">
      <c r="A18" t="s">
        <v>2</v>
      </c>
      <c r="B18" s="2">
        <f>SUM(B7:B17)</f>
        <v>134.49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7.49</v>
      </c>
      <c r="C21" s="76"/>
    </row>
    <row r="22" spans="1:3" ht="12.75">
      <c r="A22" s="1" t="s">
        <v>19</v>
      </c>
      <c r="B22" s="7">
        <v>18.73</v>
      </c>
      <c r="C22" s="76"/>
    </row>
    <row r="23" spans="1:3" ht="12.75">
      <c r="A23" s="1" t="s">
        <v>20</v>
      </c>
      <c r="B23" s="7">
        <v>10.16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207.87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-4.910000000000025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3.1276744186046512</v>
      </c>
      <c r="C32" s="76"/>
    </row>
    <row r="33" spans="1:3" ht="12.75">
      <c r="A33" t="s">
        <v>23</v>
      </c>
      <c r="B33" s="2">
        <f>B25/B2</f>
        <v>1.7065116279069767</v>
      </c>
      <c r="C33" s="76"/>
    </row>
    <row r="34" spans="1:3" ht="12.75">
      <c r="A34" t="s">
        <v>26</v>
      </c>
      <c r="B34" s="2">
        <f>B27/B2</f>
        <v>4.834186046511628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9" t="s">
        <v>30</v>
      </c>
    </row>
    <row r="2" spans="1:3" ht="12.75">
      <c r="A2" t="s">
        <v>28</v>
      </c>
      <c r="B2" s="9">
        <v>41</v>
      </c>
      <c r="C2" s="76"/>
    </row>
    <row r="3" spans="1:3" ht="12.75">
      <c r="A3" t="s">
        <v>29</v>
      </c>
      <c r="B3" s="10">
        <v>4.23</v>
      </c>
      <c r="C3" s="76"/>
    </row>
    <row r="4" spans="1:3" ht="12.75">
      <c r="A4" t="s">
        <v>27</v>
      </c>
      <c r="B4" s="2">
        <f>B2*B3</f>
        <v>173.43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9.3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46.28</v>
      </c>
      <c r="C11" s="76"/>
    </row>
    <row r="12" spans="1:3" ht="12.75">
      <c r="A12" s="1" t="s">
        <v>11</v>
      </c>
      <c r="B12" s="11">
        <v>12.8</v>
      </c>
      <c r="C12" s="76"/>
    </row>
    <row r="13" spans="1:3" ht="12.75">
      <c r="A13" s="1" t="s">
        <v>13</v>
      </c>
      <c r="B13" s="11">
        <v>9.88</v>
      </c>
      <c r="C13" s="76"/>
    </row>
    <row r="14" spans="1:3" ht="12.75">
      <c r="A14" s="1" t="s">
        <v>14</v>
      </c>
      <c r="B14" s="11">
        <v>15.15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3.16</v>
      </c>
      <c r="C17" s="76"/>
    </row>
    <row r="18" spans="1:3" ht="12.75">
      <c r="A18" t="s">
        <v>2</v>
      </c>
      <c r="B18" s="2">
        <f>SUM(B7:B17)</f>
        <v>111.07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7.39</v>
      </c>
      <c r="C21" s="76"/>
    </row>
    <row r="22" spans="1:3" ht="12.75">
      <c r="A22" s="1" t="s">
        <v>19</v>
      </c>
      <c r="B22" s="7">
        <v>18.19</v>
      </c>
      <c r="C22" s="76"/>
    </row>
    <row r="23" spans="1:3" ht="12.75">
      <c r="A23" s="1" t="s">
        <v>20</v>
      </c>
      <c r="B23" s="7">
        <v>9.89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72.47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183.54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-10.109999999999985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2.7090243902439024</v>
      </c>
      <c r="C32" s="76"/>
    </row>
    <row r="33" spans="1:3" ht="12.75">
      <c r="A33" t="s">
        <v>23</v>
      </c>
      <c r="B33" s="2">
        <f>B25/B2</f>
        <v>1.7675609756097561</v>
      </c>
      <c r="C33" s="76"/>
    </row>
    <row r="34" spans="1:3" ht="12.75">
      <c r="A34" t="s">
        <v>26</v>
      </c>
      <c r="B34" s="2">
        <f>B27/B2</f>
        <v>4.4765853658536585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7" t="s">
        <v>30</v>
      </c>
    </row>
    <row r="2" spans="1:3" ht="12.75">
      <c r="A2" t="s">
        <v>28</v>
      </c>
      <c r="B2" s="9">
        <v>38</v>
      </c>
      <c r="C2" s="76"/>
    </row>
    <row r="3" spans="1:3" ht="12.75">
      <c r="A3" t="s">
        <v>133</v>
      </c>
      <c r="B3" s="10">
        <v>5.53</v>
      </c>
      <c r="C3" s="76"/>
    </row>
    <row r="4" spans="1:3" ht="12.75">
      <c r="A4" t="s">
        <v>27</v>
      </c>
      <c r="B4">
        <f>B2*B3</f>
        <v>210.14000000000001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15.38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8" t="s">
        <v>149</v>
      </c>
    </row>
    <row r="11" spans="1:3" ht="12.75">
      <c r="A11" s="1" t="s">
        <v>12</v>
      </c>
      <c r="B11" s="11">
        <v>41.38</v>
      </c>
      <c r="C11" s="76"/>
    </row>
    <row r="12" spans="1:3" ht="12.75">
      <c r="A12" s="1" t="s">
        <v>11</v>
      </c>
      <c r="B12" s="11">
        <v>5</v>
      </c>
      <c r="C12" s="76"/>
    </row>
    <row r="13" spans="1:3" ht="12.75">
      <c r="A13" s="1" t="s">
        <v>13</v>
      </c>
      <c r="B13" s="11">
        <v>10.1</v>
      </c>
      <c r="C13" s="76"/>
    </row>
    <row r="14" spans="1:3" ht="12.75">
      <c r="A14" s="1" t="s">
        <v>14</v>
      </c>
      <c r="B14" s="11">
        <v>15.9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3.7</v>
      </c>
      <c r="C17" s="76"/>
    </row>
    <row r="18" spans="1:3" ht="12.75">
      <c r="A18" t="s">
        <v>2</v>
      </c>
      <c r="B18" s="2">
        <f>SUM(B7:B17)</f>
        <v>130.26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7.49</v>
      </c>
      <c r="C21" s="76"/>
    </row>
    <row r="22" spans="1:3" ht="12.75">
      <c r="A22" s="1" t="s">
        <v>19</v>
      </c>
      <c r="B22" s="7">
        <v>18.72</v>
      </c>
      <c r="C22" s="76"/>
    </row>
    <row r="23" spans="1:3" ht="12.75">
      <c r="A23" s="1" t="s">
        <v>20</v>
      </c>
      <c r="B23" s="7">
        <v>10.32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73.53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203.79</v>
      </c>
      <c r="C27" s="76"/>
    </row>
    <row r="28" spans="2:3" ht="12.75" customHeight="1">
      <c r="B28" s="2"/>
      <c r="C28" s="76"/>
    </row>
    <row r="29" spans="1:3" ht="12.75">
      <c r="A29" t="s">
        <v>32</v>
      </c>
      <c r="B29" s="2">
        <f>B4-B27</f>
        <v>6.350000000000023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3.427894736842105</v>
      </c>
      <c r="C32" s="76"/>
    </row>
    <row r="33" spans="1:3" ht="12.75">
      <c r="A33" t="s">
        <v>23</v>
      </c>
      <c r="B33" s="2">
        <f>B25/B2</f>
        <v>1.935</v>
      </c>
      <c r="C33" s="76"/>
    </row>
    <row r="34" spans="1:3" ht="12.75">
      <c r="A34" t="s">
        <v>26</v>
      </c>
      <c r="B34" s="2">
        <f>B27/B2</f>
        <v>5.362894736842105</v>
      </c>
      <c r="C34" s="76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7" t="s">
        <v>30</v>
      </c>
    </row>
    <row r="2" spans="1:3" ht="12.75">
      <c r="A2" t="s">
        <v>28</v>
      </c>
      <c r="B2" s="9">
        <v>37</v>
      </c>
      <c r="C2" s="76"/>
    </row>
    <row r="3" spans="1:3" ht="12.75">
      <c r="A3" t="s">
        <v>133</v>
      </c>
      <c r="B3" s="12">
        <v>5.96</v>
      </c>
      <c r="C3" s="76" t="s">
        <v>140</v>
      </c>
    </row>
    <row r="4" spans="1:3" ht="12.75">
      <c r="A4" t="s">
        <v>27</v>
      </c>
      <c r="B4" s="2">
        <f>B2*B3</f>
        <v>220.52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20.13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8" t="s">
        <v>149</v>
      </c>
    </row>
    <row r="11" spans="1:3" ht="12.75">
      <c r="A11" s="1" t="s">
        <v>12</v>
      </c>
      <c r="B11" s="11">
        <v>39.75</v>
      </c>
      <c r="C11" s="76"/>
    </row>
    <row r="12" spans="1:3" ht="12.75">
      <c r="A12" s="1" t="s">
        <v>11</v>
      </c>
      <c r="B12" s="11">
        <v>6.3</v>
      </c>
      <c r="C12" s="76"/>
    </row>
    <row r="13" spans="1:3" ht="12.75">
      <c r="A13" s="1" t="s">
        <v>13</v>
      </c>
      <c r="B13" s="11">
        <v>10.05</v>
      </c>
      <c r="C13" s="76"/>
    </row>
    <row r="14" spans="1:3" ht="12.75">
      <c r="A14" s="1" t="s">
        <v>14</v>
      </c>
      <c r="B14" s="11">
        <v>15.87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3.83</v>
      </c>
      <c r="C17" s="76"/>
    </row>
    <row r="18" spans="1:3" ht="12.75">
      <c r="A18" t="s">
        <v>2</v>
      </c>
      <c r="B18" s="2">
        <f>SUM(B7:B17)</f>
        <v>134.73000000000002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7.47</v>
      </c>
      <c r="C21" s="76"/>
    </row>
    <row r="22" spans="1:3" ht="12.75">
      <c r="A22" s="1" t="s">
        <v>19</v>
      </c>
      <c r="B22" s="7">
        <v>18.66</v>
      </c>
      <c r="C22" s="76"/>
    </row>
    <row r="23" spans="1:3" ht="12.75">
      <c r="A23" s="1" t="s">
        <v>20</v>
      </c>
      <c r="B23" s="7">
        <v>10.29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73.42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208.15000000000003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12.369999999999976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3.641351351351352</v>
      </c>
      <c r="C32" s="76"/>
    </row>
    <row r="33" spans="1:3" ht="12.75">
      <c r="A33" t="s">
        <v>23</v>
      </c>
      <c r="B33" s="2">
        <f>B25/B2</f>
        <v>1.9843243243243243</v>
      </c>
      <c r="C33" s="76"/>
    </row>
    <row r="34" spans="1:3" ht="12.75">
      <c r="A34" t="s">
        <v>26</v>
      </c>
      <c r="B34" s="2">
        <f>B27/B2</f>
        <v>5.6256756756756765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9" t="s">
        <v>30</v>
      </c>
    </row>
    <row r="2" spans="1:3" ht="12.75">
      <c r="A2" t="s">
        <v>28</v>
      </c>
      <c r="B2" s="9">
        <v>53</v>
      </c>
      <c r="C2" s="76"/>
    </row>
    <row r="3" spans="1:3" ht="12.75">
      <c r="A3" t="s">
        <v>133</v>
      </c>
      <c r="B3" s="10">
        <v>3.29</v>
      </c>
      <c r="C3" s="78" t="s">
        <v>155</v>
      </c>
    </row>
    <row r="4" spans="1:3" ht="12.75">
      <c r="A4" t="s">
        <v>27</v>
      </c>
      <c r="B4">
        <f>B2*B3</f>
        <v>174.37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11.14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8" t="s">
        <v>126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32.64</v>
      </c>
      <c r="C11" s="76"/>
    </row>
    <row r="12" spans="1:3" ht="12.75">
      <c r="A12" s="1" t="s">
        <v>11</v>
      </c>
      <c r="B12" s="11">
        <v>6.3</v>
      </c>
      <c r="C12" s="76"/>
    </row>
    <row r="13" spans="1:3" ht="12.75">
      <c r="A13" s="1" t="s">
        <v>13</v>
      </c>
      <c r="B13" s="11">
        <v>10.83</v>
      </c>
      <c r="C13" s="76"/>
    </row>
    <row r="14" spans="1:3" ht="12.75">
      <c r="A14" s="1" t="s">
        <v>14</v>
      </c>
      <c r="B14" s="11">
        <v>16.33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3.35</v>
      </c>
      <c r="C17" s="76"/>
    </row>
    <row r="18" spans="1:3" ht="12.75">
      <c r="A18" t="s">
        <v>2</v>
      </c>
      <c r="B18" s="2">
        <f>SUM(B7:B17)</f>
        <v>117.88999999999999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7.77</v>
      </c>
      <c r="C21" s="76"/>
    </row>
    <row r="22" spans="1:3" ht="12.75">
      <c r="A22" s="1" t="s">
        <v>19</v>
      </c>
      <c r="B22" s="7">
        <v>19.5</v>
      </c>
      <c r="C22" s="76"/>
    </row>
    <row r="23" spans="1:3" ht="12.75">
      <c r="A23" s="1" t="s">
        <v>20</v>
      </c>
      <c r="B23" s="7">
        <v>10.73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192.89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-18.519999999999982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2.224339622641509</v>
      </c>
      <c r="C32" s="76"/>
    </row>
    <row r="33" spans="1:3" ht="12.75">
      <c r="A33" t="s">
        <v>23</v>
      </c>
      <c r="B33" s="2">
        <f>B25/B2</f>
        <v>1.4150943396226414</v>
      </c>
      <c r="C33" s="76"/>
    </row>
    <row r="34" spans="1:3" ht="12.75">
      <c r="A34" t="s">
        <v>26</v>
      </c>
      <c r="B34" s="2">
        <f>B27/B2</f>
        <v>3.6394339622641505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9" t="s">
        <v>30</v>
      </c>
    </row>
    <row r="2" spans="1:3" ht="12.75">
      <c r="A2" t="s">
        <v>28</v>
      </c>
      <c r="B2" s="9">
        <v>91</v>
      </c>
      <c r="C2" s="76"/>
    </row>
    <row r="3" spans="1:3" ht="12.75">
      <c r="A3" t="s">
        <v>133</v>
      </c>
      <c r="B3" s="12">
        <v>3.3</v>
      </c>
      <c r="C3" s="76"/>
    </row>
    <row r="4" spans="1:3" ht="12.75">
      <c r="A4" t="s">
        <v>27</v>
      </c>
      <c r="B4" s="2">
        <f>B2*B3</f>
        <v>300.3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61.41</v>
      </c>
      <c r="C7" s="76"/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54.24</v>
      </c>
      <c r="C11" s="76"/>
    </row>
    <row r="12" spans="1:3" ht="12.75">
      <c r="A12" s="1" t="s">
        <v>11</v>
      </c>
      <c r="B12" s="11">
        <v>12.2</v>
      </c>
      <c r="C12" s="78"/>
    </row>
    <row r="13" spans="1:3" ht="12.75">
      <c r="A13" s="1" t="s">
        <v>13</v>
      </c>
      <c r="B13" s="11">
        <v>14.08</v>
      </c>
      <c r="C13" s="76"/>
    </row>
    <row r="14" spans="1:3" ht="12.75">
      <c r="A14" s="1" t="s">
        <v>14</v>
      </c>
      <c r="B14" s="11">
        <v>19.67</v>
      </c>
      <c r="C14" s="76"/>
    </row>
    <row r="15" spans="1:3" ht="12.75">
      <c r="A15" s="1" t="s">
        <v>15</v>
      </c>
      <c r="B15" s="11">
        <v>16.38</v>
      </c>
      <c r="C15" s="76"/>
    </row>
    <row r="16" spans="1:3" ht="12.75">
      <c r="A16" s="1" t="s">
        <v>16</v>
      </c>
      <c r="B16" s="11">
        <v>8</v>
      </c>
      <c r="C16" s="76"/>
    </row>
    <row r="17" spans="1:3" ht="12.75">
      <c r="A17" s="1" t="s">
        <v>17</v>
      </c>
      <c r="B17" s="12">
        <v>6.02</v>
      </c>
      <c r="C17" s="76"/>
    </row>
    <row r="18" spans="1:3" ht="12.75">
      <c r="A18" t="s">
        <v>2</v>
      </c>
      <c r="B18" s="2">
        <f>SUM(B7:B17)</f>
        <v>212.00000000000003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9.79</v>
      </c>
      <c r="C21" s="76"/>
    </row>
    <row r="22" spans="1:3" ht="12.75">
      <c r="A22" s="1" t="s">
        <v>19</v>
      </c>
      <c r="B22" s="7">
        <v>29.94</v>
      </c>
      <c r="C22" s="76"/>
    </row>
    <row r="23" spans="1:3" ht="12.75">
      <c r="A23" s="1" t="s">
        <v>20</v>
      </c>
      <c r="B23" s="7">
        <v>16.37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93.10000000000001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305.1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-4.800000000000011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2.32967032967033</v>
      </c>
      <c r="C32" s="76"/>
    </row>
    <row r="33" spans="1:3" ht="12.75">
      <c r="A33" t="s">
        <v>23</v>
      </c>
      <c r="B33" s="2">
        <f>B25/B2</f>
        <v>1.0230769230769232</v>
      </c>
      <c r="C33" s="76"/>
    </row>
    <row r="34" spans="1:3" ht="12.75">
      <c r="A34" t="s">
        <v>26</v>
      </c>
      <c r="B34" s="2">
        <f>B27/B2</f>
        <v>3.352747252747253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138</v>
      </c>
      <c r="B1" s="22" t="s">
        <v>0</v>
      </c>
      <c r="C1" s="80" t="s">
        <v>30</v>
      </c>
    </row>
    <row r="2" spans="1:3" ht="12.75">
      <c r="A2" t="s">
        <v>28</v>
      </c>
      <c r="B2" s="9">
        <v>29</v>
      </c>
      <c r="C2" s="76"/>
    </row>
    <row r="3" spans="1:3" ht="12.75">
      <c r="A3" t="s">
        <v>133</v>
      </c>
      <c r="B3" s="12">
        <v>7.95</v>
      </c>
      <c r="C3" s="76"/>
    </row>
    <row r="4" spans="1:3" ht="12.75">
      <c r="A4" t="s">
        <v>27</v>
      </c>
      <c r="B4" s="2">
        <f>B2*B3</f>
        <v>230.55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60.8</v>
      </c>
      <c r="C7" s="78" t="s">
        <v>141</v>
      </c>
    </row>
    <row r="8" spans="1:3" ht="12.75">
      <c r="A8" s="1" t="s">
        <v>9</v>
      </c>
      <c r="B8" s="11">
        <v>20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8"/>
    </row>
    <row r="11" spans="1:3" ht="12.75">
      <c r="A11" s="1" t="s">
        <v>12</v>
      </c>
      <c r="B11" s="11">
        <v>2.54</v>
      </c>
      <c r="C11" s="76"/>
    </row>
    <row r="12" spans="1:3" ht="12.75">
      <c r="A12" s="1" t="s">
        <v>11</v>
      </c>
      <c r="B12" s="11">
        <v>7.2</v>
      </c>
      <c r="C12" s="78" t="s">
        <v>156</v>
      </c>
    </row>
    <row r="13" spans="1:3" ht="12.75">
      <c r="A13" s="1" t="s">
        <v>13</v>
      </c>
      <c r="B13" s="11">
        <v>10.17</v>
      </c>
      <c r="C13" s="76"/>
    </row>
    <row r="14" spans="1:3" ht="12.75">
      <c r="A14" s="1" t="s">
        <v>14</v>
      </c>
      <c r="B14" s="11">
        <v>16.3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3.57</v>
      </c>
      <c r="C17" s="76"/>
    </row>
    <row r="18" spans="1:3" ht="12.75">
      <c r="A18" t="s">
        <v>2</v>
      </c>
      <c r="B18" s="2">
        <f>SUM(B7:B17)</f>
        <v>125.58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7.63</v>
      </c>
      <c r="C21" s="76"/>
    </row>
    <row r="22" spans="1:3" ht="12.75">
      <c r="A22" s="1" t="s">
        <v>19</v>
      </c>
      <c r="B22" s="7">
        <v>19.96</v>
      </c>
      <c r="C22" s="76"/>
    </row>
    <row r="23" spans="1:3" ht="12.75">
      <c r="A23" s="1" t="s">
        <v>20</v>
      </c>
      <c r="B23" s="7">
        <v>11.09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75.68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201.26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29.29000000000002</v>
      </c>
      <c r="C29" s="76"/>
    </row>
    <row r="30" spans="2:3" ht="12.75">
      <c r="B30" s="2"/>
      <c r="C30" s="76"/>
    </row>
    <row r="31" spans="1:3" ht="12.75">
      <c r="A31" t="s">
        <v>6</v>
      </c>
      <c r="B31" s="81" t="s">
        <v>7</v>
      </c>
      <c r="C31" s="76"/>
    </row>
    <row r="32" spans="1:3" ht="12.75">
      <c r="A32" s="1" t="s">
        <v>22</v>
      </c>
      <c r="B32" s="2">
        <f>B18/B2</f>
        <v>4.330344827586207</v>
      </c>
      <c r="C32" s="76"/>
    </row>
    <row r="33" spans="1:3" ht="12.75">
      <c r="A33" t="s">
        <v>23</v>
      </c>
      <c r="B33" s="2">
        <f>B25/B2</f>
        <v>2.6096551724137935</v>
      </c>
      <c r="C33" s="76"/>
    </row>
    <row r="34" spans="1:3" ht="12.75">
      <c r="A34" t="s">
        <v>26</v>
      </c>
      <c r="B34" s="2">
        <f>B27/B2</f>
        <v>6.9399999999999995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0" t="s">
        <v>30</v>
      </c>
    </row>
    <row r="2" spans="1:3" ht="12.75">
      <c r="A2" t="s">
        <v>28</v>
      </c>
      <c r="B2" s="9">
        <v>1490</v>
      </c>
      <c r="C2" s="76"/>
    </row>
    <row r="3" spans="1:3" ht="12.75">
      <c r="A3" t="s">
        <v>133</v>
      </c>
      <c r="B3" s="24">
        <v>0.163</v>
      </c>
      <c r="C3" s="76"/>
    </row>
    <row r="4" spans="1:3" ht="12.75">
      <c r="A4" t="s">
        <v>27</v>
      </c>
      <c r="B4" s="2">
        <f>B2*B3</f>
        <v>242.87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31.5</v>
      </c>
      <c r="C7" s="78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134</v>
      </c>
    </row>
    <row r="10" spans="1:3" ht="12.75">
      <c r="A10" s="1" t="s">
        <v>10</v>
      </c>
      <c r="B10" s="11">
        <v>5</v>
      </c>
      <c r="C10" s="78" t="s">
        <v>130</v>
      </c>
    </row>
    <row r="11" spans="1:3" ht="12.75">
      <c r="A11" s="1" t="s">
        <v>12</v>
      </c>
      <c r="B11" s="11">
        <v>28.41</v>
      </c>
      <c r="C11" s="76"/>
    </row>
    <row r="12" spans="1:3" ht="12.75">
      <c r="A12" s="1" t="s">
        <v>11</v>
      </c>
      <c r="B12" s="11">
        <v>7.2</v>
      </c>
      <c r="C12" s="76"/>
    </row>
    <row r="13" spans="1:3" ht="12.75">
      <c r="A13" s="1" t="s">
        <v>13</v>
      </c>
      <c r="B13" s="11">
        <v>10.91</v>
      </c>
      <c r="C13" s="76"/>
    </row>
    <row r="14" spans="1:3" ht="12.75">
      <c r="A14" s="1" t="s">
        <v>14</v>
      </c>
      <c r="B14" s="11">
        <v>17.08</v>
      </c>
      <c r="C14" s="76"/>
    </row>
    <row r="15" spans="1:3" ht="12.75">
      <c r="A15" s="1" t="s">
        <v>15</v>
      </c>
      <c r="B15" s="11">
        <v>4.47</v>
      </c>
      <c r="C15" s="76"/>
    </row>
    <row r="16" spans="1:3" ht="12.75">
      <c r="A16" s="1" t="s">
        <v>16</v>
      </c>
      <c r="B16" s="11">
        <v>16</v>
      </c>
      <c r="C16" s="76"/>
    </row>
    <row r="17" spans="1:3" ht="12.75">
      <c r="A17" s="1" t="s">
        <v>17</v>
      </c>
      <c r="B17" s="12">
        <v>4.52</v>
      </c>
      <c r="C17" s="76"/>
    </row>
    <row r="18" spans="1:3" ht="12.75">
      <c r="A18" t="s">
        <v>2</v>
      </c>
      <c r="B18" s="2">
        <f>SUM(B7:B17)</f>
        <v>159.09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8.12</v>
      </c>
      <c r="C21" s="76"/>
    </row>
    <row r="22" spans="1:3" ht="12.75">
      <c r="A22" s="1" t="s">
        <v>19</v>
      </c>
      <c r="B22" s="7">
        <v>21.57</v>
      </c>
      <c r="C22" s="76"/>
    </row>
    <row r="23" spans="1:3" ht="12.75">
      <c r="A23" s="1" t="s">
        <v>20</v>
      </c>
      <c r="B23" s="7">
        <v>12.15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78.84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237.93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4.939999999999998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0.10677181208053692</v>
      </c>
      <c r="C32" s="76"/>
    </row>
    <row r="33" spans="1:3" ht="12.75">
      <c r="A33" t="s">
        <v>23</v>
      </c>
      <c r="B33" s="13">
        <f>B25/B2</f>
        <v>0.05291275167785235</v>
      </c>
      <c r="C33" s="76"/>
    </row>
    <row r="34" spans="1:3" ht="12.75">
      <c r="A34" t="s">
        <v>26</v>
      </c>
      <c r="B34" s="13">
        <f>B27/B2</f>
        <v>0.15968456375838927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81</v>
      </c>
      <c r="B1" s="22" t="s">
        <v>0</v>
      </c>
      <c r="C1" s="79" t="s">
        <v>30</v>
      </c>
    </row>
    <row r="2" spans="1:3" ht="12.75">
      <c r="A2" t="s">
        <v>28</v>
      </c>
      <c r="B2" s="9">
        <v>1340</v>
      </c>
      <c r="C2" s="76"/>
    </row>
    <row r="3" spans="1:3" ht="12.75">
      <c r="A3" t="s">
        <v>133</v>
      </c>
      <c r="B3" s="24">
        <v>0.225</v>
      </c>
      <c r="C3" s="76"/>
    </row>
    <row r="4" spans="1:3" ht="12.75">
      <c r="A4" t="s">
        <v>27</v>
      </c>
      <c r="B4" s="2">
        <f>B2*B3</f>
        <v>301.5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48.6</v>
      </c>
      <c r="C7" s="78"/>
    </row>
    <row r="8" spans="1:3" ht="12.75">
      <c r="A8" s="1" t="s">
        <v>9</v>
      </c>
      <c r="B8" s="11">
        <v>36.2</v>
      </c>
      <c r="C8" s="76"/>
    </row>
    <row r="9" spans="1:3" ht="12.75">
      <c r="A9" s="1" t="s">
        <v>24</v>
      </c>
      <c r="B9" s="11">
        <v>0</v>
      </c>
      <c r="C9" s="76" t="s">
        <v>134</v>
      </c>
    </row>
    <row r="10" spans="1:3" ht="12.75">
      <c r="A10" s="1" t="s">
        <v>10</v>
      </c>
      <c r="B10" s="11">
        <v>10</v>
      </c>
      <c r="C10" s="78" t="s">
        <v>131</v>
      </c>
    </row>
    <row r="11" spans="1:3" ht="12.75">
      <c r="A11" s="1" t="s">
        <v>12</v>
      </c>
      <c r="B11" s="11">
        <v>23.48</v>
      </c>
      <c r="C11" s="76"/>
    </row>
    <row r="12" spans="1:3" ht="12.75">
      <c r="A12" s="1" t="s">
        <v>11</v>
      </c>
      <c r="B12" s="11">
        <v>15.8</v>
      </c>
      <c r="C12" s="76"/>
    </row>
    <row r="13" spans="1:3" ht="12.75">
      <c r="A13" s="1" t="s">
        <v>13</v>
      </c>
      <c r="B13" s="11">
        <v>10.68</v>
      </c>
      <c r="C13" s="76"/>
    </row>
    <row r="14" spans="1:3" ht="12.75">
      <c r="A14" s="1" t="s">
        <v>14</v>
      </c>
      <c r="B14" s="11">
        <v>16.94</v>
      </c>
      <c r="C14" s="76"/>
    </row>
    <row r="15" spans="1:3" ht="12.75">
      <c r="A15" s="1" t="s">
        <v>15</v>
      </c>
      <c r="B15" s="11">
        <v>4.02</v>
      </c>
      <c r="C15" s="76"/>
    </row>
    <row r="16" spans="1:3" ht="12.75">
      <c r="A16" s="1" t="s">
        <v>16</v>
      </c>
      <c r="B16" s="11">
        <v>24</v>
      </c>
      <c r="C16" s="76"/>
    </row>
    <row r="17" spans="1:3" ht="12.75">
      <c r="A17" s="1" t="s">
        <v>17</v>
      </c>
      <c r="B17" s="12">
        <v>5.55</v>
      </c>
      <c r="C17" s="76"/>
    </row>
    <row r="18" spans="1:3" ht="12.75">
      <c r="A18" t="s">
        <v>2</v>
      </c>
      <c r="B18" s="2">
        <f>SUM(B7:B17)</f>
        <v>195.27000000000004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8.04</v>
      </c>
      <c r="C21" s="76"/>
    </row>
    <row r="22" spans="1:3" ht="12.75">
      <c r="A22" s="1" t="s">
        <v>19</v>
      </c>
      <c r="B22" s="7">
        <v>21.32</v>
      </c>
      <c r="C22" s="76"/>
    </row>
    <row r="23" spans="1:3" ht="12.75">
      <c r="A23" s="1" t="s">
        <v>20</v>
      </c>
      <c r="B23" s="7">
        <v>12.02</v>
      </c>
      <c r="C23" s="76"/>
    </row>
    <row r="24" spans="1:3" ht="12.75">
      <c r="A24" s="1" t="s">
        <v>21</v>
      </c>
      <c r="B24" s="8">
        <v>37</v>
      </c>
      <c r="C24" s="76"/>
    </row>
    <row r="25" spans="1:3" ht="12.75">
      <c r="A25" t="s">
        <v>4</v>
      </c>
      <c r="B25" s="2">
        <f>SUM(B21:B24)</f>
        <v>78.38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273.65000000000003</v>
      </c>
      <c r="C27" s="76"/>
    </row>
    <row r="28" spans="2:3" ht="12.75">
      <c r="B28" s="2"/>
      <c r="C28" s="76"/>
    </row>
    <row r="29" spans="1:3" ht="12.75">
      <c r="A29" t="s">
        <v>32</v>
      </c>
      <c r="B29" s="2">
        <f>B4-B27</f>
        <v>27.849999999999966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36</v>
      </c>
      <c r="C31" s="76"/>
    </row>
    <row r="32" spans="1:3" ht="12.75">
      <c r="A32" s="1" t="s">
        <v>22</v>
      </c>
      <c r="B32" s="13">
        <f>B18/B2</f>
        <v>0.14572388059701497</v>
      </c>
      <c r="C32" s="76"/>
    </row>
    <row r="33" spans="1:3" ht="12.75">
      <c r="A33" t="s">
        <v>23</v>
      </c>
      <c r="B33" s="13">
        <f>B25/B2</f>
        <v>0.05849253731343283</v>
      </c>
      <c r="C33" s="76"/>
    </row>
    <row r="34" spans="1:3" ht="12.75">
      <c r="A34" t="s">
        <v>26</v>
      </c>
      <c r="B34" s="13">
        <f>B27/B2</f>
        <v>0.20421641791044778</v>
      </c>
      <c r="C34" s="76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2009-12-11T23:15:57Z</cp:lastPrinted>
  <dcterms:created xsi:type="dcterms:W3CDTF">2005-01-10T15:34:54Z</dcterms:created>
  <dcterms:modified xsi:type="dcterms:W3CDTF">2018-12-14T21:54:23Z</dcterms:modified>
  <cp:category/>
  <cp:version/>
  <cp:contentType/>
  <cp:contentStatus/>
</cp:coreProperties>
</file>