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<sst xmlns="http://schemas.openxmlformats.org/spreadsheetml/2006/main" count="403" uniqueCount="137">
  <si>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</si>
  <si>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</si>
  <si>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</si>
  <si>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</si>
  <si>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</si>
  <si>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</si>
  <si>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</si>
  <si>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</si>
  <si>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</si>
  <si>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</si>
  <si>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</si>
  <si>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</si>
  <si>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</si>
  <si>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</si>
  <si>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</si>
  <si>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</si>
  <si>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</si>
  <si>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</si>
  <si>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</si>
  <si>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</si>
  <si>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</si>
  <si>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</si>
  <si>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</si>
  <si>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</si>
  <si>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</si>
  <si>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</si>
  <si>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</si>
  <si>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</si>
  <si>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</si>
  <si>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</si>
  <si>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</si>
  <si>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</si>
  <si>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</si>
  <si>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</si>
  <si>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</si>
  <si>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</si>
  <si>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</si>
  <si>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</si>
  <si>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</si>
  <si>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</si>
  <si>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</si>
  <si>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</si>
  <si>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</si>
  <si>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</si>
  <si>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</si>
  <si>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</si>
  <si>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</si>
  <si>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</si>
  <si>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</si>
  <si>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</si>
  <si>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</si>
  <si>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</si>
  <si>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</si>
  <si>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</si>
  <si>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</si>
  <si>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</si>
  <si>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</si>
  <si>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</si>
  <si>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</si>
  <si>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</si>
  <si>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</si>
  <si>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</si>
  <si>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</si>
  <si>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</si>
  <si>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</si>
  <si>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</si>
  <si>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</si>
  <si>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</si>
  <si>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</si>
  <si>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</si>
  <si>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</si>
  <si>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</si>
  <si>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</si>
  <si>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</si>
  <si>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</si>
  <si>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</si>
  <si>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</si>
  <si>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</si>
  <si>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</si>
  <si>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</si>
  <si>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</si>
  <si>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</si>
  <si>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</si>
  <si>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</si>
  <si>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</si>
  <si>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</si>
  <si>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</si>
  <si>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</si>
  <si>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</si>
  <si>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</si>
  <si>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</si>
  <si>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</si>
  <si>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</si>
  <si>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</si>
  <si>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</si>
  <si>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</si>
  <si>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</si>
  <si>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</si>
  <si>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</si>
  <si>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</si>
  <si>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</si>
  <si>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</si>
  <si>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</si>
  <si>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</si>
  <si>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</si>
  <si>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</si>
  <si>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</si>
  <si>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</si>
  <si>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</si>
  <si>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</si>
  <si>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</si>
  <si>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</si>
  <si>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</si>
  <si>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</si>
  <si>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</si>
  <si>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</si>
  <si>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</si>
  <si>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</si>
  <si>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Cereal grain aphid insecticide would cost about $6</t>
  </si>
  <si>
    <t>Seed treatment and early season foliar fungicide</t>
  </si>
  <si>
    <t>Soybean aphid and/or spider mite insecticide</t>
  </si>
  <si>
    <t>Spraying for head feeding insects</t>
  </si>
  <si>
    <t>Two sprayings for head feeding insects</t>
  </si>
  <si>
    <t>Name:</t>
  </si>
  <si>
    <t>Includes seed treatment for wireworm and flea beetle</t>
  </si>
  <si>
    <t>Fungicide for white mold, 2nd treatment maybe needed.</t>
  </si>
  <si>
    <t xml:space="preserve">  Market Price</t>
  </si>
  <si>
    <t>Market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</si>
  <si>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</si>
  <si>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</si>
  <si>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</si>
  <si>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</si>
  <si>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</si>
  <si>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</si>
  <si>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North Dakota 2016 Projected Crop Budgets - South Red River Valley</t>
  </si>
  <si>
    <t>Gov't Pmts (ARC/PLC)</t>
  </si>
  <si>
    <t>Malt price, estimate of feed barley price is $2.90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</si>
</sst>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134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83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7" t="s">
        <v>84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85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86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87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88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131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132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89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7" t="s">
        <v>90</v>
      </c>
      <c r="B13" s="68"/>
      <c r="C13" s="68"/>
      <c r="D13" s="38"/>
      <c r="E13" s="38"/>
      <c r="F13" s="38"/>
      <c r="G13" s="38"/>
      <c r="H13" s="38"/>
    </row>
    <row r="14" spans="1:8" ht="12.75">
      <c r="A14" s="17" t="s">
        <v>91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130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92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93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117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94</v>
      </c>
      <c r="B19" s="38"/>
      <c r="C19" s="38"/>
      <c r="E19" s="38"/>
      <c r="F19" s="38"/>
      <c r="G19" s="38"/>
      <c r="H19" s="38"/>
    </row>
    <row r="20" spans="1:8" ht="12.75">
      <c r="A20" s="17" t="s">
        <v>95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96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97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7" t="s">
        <v>98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99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100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101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102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103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2" t="s">
        <v>109</v>
      </c>
      <c r="B32" s="36" t="s">
        <v>110</v>
      </c>
      <c r="C32" s="36"/>
      <c r="D32" s="39"/>
      <c r="E32" s="36" t="s">
        <v>111</v>
      </c>
      <c r="F32" s="36"/>
      <c r="G32" s="36"/>
      <c r="H32" s="36"/>
    </row>
    <row r="33" spans="1:11" ht="12.75">
      <c r="A33" s="36" t="s">
        <v>112</v>
      </c>
      <c r="B33" s="76" t="s">
        <v>113</v>
      </c>
      <c r="C33" s="77"/>
      <c r="D33" s="77"/>
      <c r="E33" s="77"/>
      <c r="F33" s="77"/>
      <c r="G33" s="77"/>
      <c r="H33" s="36" t="s">
        <v>114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79</v>
      </c>
      <c r="C2" s="70"/>
    </row>
    <row r="3" spans="1:3" ht="12.75">
      <c r="A3" t="s">
        <v>126</v>
      </c>
      <c r="B3" s="12">
        <v>2.43</v>
      </c>
      <c r="C3" s="70"/>
    </row>
    <row r="4" spans="1:3" ht="12.75">
      <c r="A4" t="s">
        <v>28</v>
      </c>
      <c r="B4" s="2">
        <f>B2*B3</f>
        <v>191.97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</v>
      </c>
      <c r="C7" s="70"/>
    </row>
    <row r="8" spans="1:3" ht="12.75">
      <c r="A8" s="1" t="s">
        <v>9</v>
      </c>
      <c r="B8" s="11">
        <v>5.25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50.38</v>
      </c>
      <c r="C11" s="70"/>
    </row>
    <row r="12" spans="1:3" ht="12.75">
      <c r="A12" s="1" t="s">
        <v>11</v>
      </c>
      <c r="B12" s="11">
        <v>10</v>
      </c>
      <c r="C12" s="70"/>
    </row>
    <row r="13" spans="1:3" ht="12.75">
      <c r="A13" s="1" t="s">
        <v>13</v>
      </c>
      <c r="B13" s="11">
        <v>14.25</v>
      </c>
      <c r="C13" s="70"/>
    </row>
    <row r="14" spans="1:3" ht="12.75">
      <c r="A14" s="1" t="s">
        <v>14</v>
      </c>
      <c r="B14" s="11">
        <v>20.95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2.56</v>
      </c>
      <c r="C17" s="70"/>
    </row>
    <row r="18" spans="1:3" ht="12.75">
      <c r="A18" t="s">
        <v>2</v>
      </c>
      <c r="B18" s="2">
        <f>SUM(B7:B17)</f>
        <v>122.89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8.44</v>
      </c>
      <c r="C21" s="70"/>
    </row>
    <row r="22" spans="1:3" ht="12.75">
      <c r="A22" s="1" t="s">
        <v>19</v>
      </c>
      <c r="B22" s="7">
        <v>24.75</v>
      </c>
      <c r="C22" s="70"/>
    </row>
    <row r="23" spans="1:3" ht="12.75">
      <c r="A23" s="1" t="s">
        <v>20</v>
      </c>
      <c r="B23" s="7">
        <v>14.86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171.05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293.94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-101.97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1.5555696202531646</v>
      </c>
      <c r="C32" s="70"/>
    </row>
    <row r="33" spans="1:3" ht="12.75">
      <c r="A33" t="s">
        <v>23</v>
      </c>
      <c r="B33" s="2">
        <f>B25/B2</f>
        <v>2.1651898734177215</v>
      </c>
      <c r="C33" s="70"/>
    </row>
    <row r="34" spans="1:3" ht="12.75">
      <c r="A34" t="s">
        <v>27</v>
      </c>
      <c r="B34" s="2">
        <f>B27/B2</f>
        <v>3.720759493670886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56</v>
      </c>
      <c r="C2" s="70"/>
    </row>
    <row r="3" spans="1:3" ht="12.75">
      <c r="A3" t="s">
        <v>126</v>
      </c>
      <c r="B3" s="12">
        <v>4.67</v>
      </c>
      <c r="C3" s="70"/>
    </row>
    <row r="4" spans="1:3" ht="12.75">
      <c r="A4" t="s">
        <v>28</v>
      </c>
      <c r="B4" s="2">
        <f>B2*B3</f>
        <v>261.52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11.05</v>
      </c>
      <c r="C7" s="70"/>
    </row>
    <row r="8" spans="1:3" ht="12.75">
      <c r="A8" s="1" t="s">
        <v>9</v>
      </c>
      <c r="B8" s="11">
        <v>23.9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72.04</v>
      </c>
      <c r="C11" s="70"/>
    </row>
    <row r="12" spans="1:3" ht="12.75">
      <c r="A12" s="1" t="s">
        <v>11</v>
      </c>
      <c r="B12" s="11">
        <v>9.3</v>
      </c>
      <c r="C12" s="70"/>
    </row>
    <row r="13" spans="1:3" ht="12.75">
      <c r="A13" s="1" t="s">
        <v>13</v>
      </c>
      <c r="B13" s="11">
        <v>11.71</v>
      </c>
      <c r="C13" s="70"/>
    </row>
    <row r="14" spans="1:3" ht="12.75">
      <c r="A14" s="1" t="s">
        <v>14</v>
      </c>
      <c r="B14" s="11">
        <v>19.16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3.48</v>
      </c>
      <c r="C17" s="70"/>
    </row>
    <row r="18" spans="1:3" ht="12.75">
      <c r="A18" t="s">
        <v>2</v>
      </c>
      <c r="B18" s="2">
        <f>SUM(B7:B17)</f>
        <v>167.14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7.58</v>
      </c>
      <c r="C21" s="70"/>
    </row>
    <row r="22" spans="1:3" ht="12.75">
      <c r="A22" s="1" t="s">
        <v>19</v>
      </c>
      <c r="B22" s="7">
        <v>22.39</v>
      </c>
      <c r="C22" s="70"/>
    </row>
    <row r="23" spans="1:3" ht="12.75">
      <c r="A23" s="1" t="s">
        <v>20</v>
      </c>
      <c r="B23" s="7">
        <v>12.75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165.72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332.86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-71.34000000000003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2.9846428571428567</v>
      </c>
      <c r="C32" s="70"/>
    </row>
    <row r="33" spans="1:3" ht="12.75">
      <c r="A33" t="s">
        <v>23</v>
      </c>
      <c r="B33" s="2">
        <f>B25/B2</f>
        <v>2.959285714285714</v>
      </c>
      <c r="C33" s="70"/>
    </row>
    <row r="34" spans="1:3" ht="12.75">
      <c r="A34" t="s">
        <v>27</v>
      </c>
      <c r="B34" s="2">
        <f>B27/B2</f>
        <v>5.943928571428572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5"/>
      <c r="B1" s="46" t="s">
        <v>127</v>
      </c>
      <c r="C1" s="46" t="s">
        <v>51</v>
      </c>
      <c r="D1" s="46" t="s">
        <v>104</v>
      </c>
      <c r="E1" s="47" t="s">
        <v>59</v>
      </c>
      <c r="F1" s="46" t="s">
        <v>63</v>
      </c>
      <c r="G1" s="46" t="s">
        <v>64</v>
      </c>
      <c r="H1" s="48" t="s">
        <v>54</v>
      </c>
    </row>
    <row r="2" spans="1:8" ht="12.75">
      <c r="A2" s="49" t="s">
        <v>49</v>
      </c>
      <c r="B2" s="15" t="s">
        <v>50</v>
      </c>
      <c r="C2" s="15" t="s">
        <v>52</v>
      </c>
      <c r="D2" s="40" t="s">
        <v>105</v>
      </c>
      <c r="E2" s="43" t="s">
        <v>60</v>
      </c>
      <c r="F2" s="15" t="s">
        <v>60</v>
      </c>
      <c r="G2" s="15" t="s">
        <v>60</v>
      </c>
      <c r="H2" s="50" t="s">
        <v>53</v>
      </c>
    </row>
    <row r="3" spans="1:8" ht="12.75">
      <c r="A3" s="30" t="s">
        <v>43</v>
      </c>
      <c r="B3" s="41">
        <f>HRSW!B4</f>
        <v>314.36</v>
      </c>
      <c r="C3" s="41">
        <f>HRSW!B18</f>
        <v>187.05</v>
      </c>
      <c r="D3" s="16">
        <f>B3-C3</f>
        <v>127.31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1">
        <f>Barley!B4</f>
        <v>318</v>
      </c>
      <c r="C4" s="41">
        <f>Barley!B18</f>
        <v>174.68</v>
      </c>
      <c r="D4" s="16">
        <f aca="true" t="shared" si="2" ref="D4:D11">B4-C4</f>
        <v>143.32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1">
        <f>Corn!B4</f>
        <v>472.5</v>
      </c>
      <c r="C5" s="41">
        <f>Corn!B18</f>
        <v>321.31000000000006</v>
      </c>
      <c r="D5" s="16">
        <f t="shared" si="2"/>
        <v>151.18999999999994</v>
      </c>
      <c r="E5" s="18">
        <v>900</v>
      </c>
      <c r="F5" s="19">
        <f t="shared" si="0"/>
        <v>425250</v>
      </c>
      <c r="G5" s="19">
        <f t="shared" si="1"/>
        <v>289179.00000000006</v>
      </c>
      <c r="H5" s="31">
        <f t="shared" si="3"/>
        <v>136070.99999999994</v>
      </c>
    </row>
    <row r="6" spans="1:8" ht="12.75">
      <c r="A6" s="30" t="s">
        <v>25</v>
      </c>
      <c r="B6" s="41">
        <f>Soyb!B4</f>
        <v>276.08</v>
      </c>
      <c r="C6" s="41">
        <f>Soyb!B18</f>
        <v>138.79</v>
      </c>
      <c r="D6" s="16">
        <f t="shared" si="2"/>
        <v>137.29</v>
      </c>
      <c r="E6" s="18">
        <v>900</v>
      </c>
      <c r="F6" s="19">
        <f t="shared" si="0"/>
        <v>248472</v>
      </c>
      <c r="G6" s="19">
        <f t="shared" si="1"/>
        <v>124911</v>
      </c>
      <c r="H6" s="31">
        <f t="shared" si="3"/>
        <v>123561</v>
      </c>
    </row>
    <row r="7" spans="1:8" ht="12.75">
      <c r="A7" s="30" t="s">
        <v>68</v>
      </c>
      <c r="B7" s="41">
        <f>Drybean!B4</f>
        <v>374</v>
      </c>
      <c r="C7" s="41">
        <f>Drybean!B18</f>
        <v>238.98999999999998</v>
      </c>
      <c r="D7" s="16">
        <f t="shared" si="2"/>
        <v>135.01000000000002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1">
        <f>Oil_SF!B4</f>
        <v>267.3</v>
      </c>
      <c r="C8" s="41">
        <f>Oil_SF!B18</f>
        <v>171.29</v>
      </c>
      <c r="D8" s="16">
        <f t="shared" si="2"/>
        <v>96.01000000000002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1">
        <f>Conf_SF!B4</f>
        <v>325.6</v>
      </c>
      <c r="C9" s="41">
        <f>Conf_SF!B18</f>
        <v>197.92</v>
      </c>
      <c r="D9" s="16">
        <f t="shared" si="2"/>
        <v>127.68000000000004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1">
        <f>Oats!B4</f>
        <v>191.97</v>
      </c>
      <c r="C10" s="41">
        <f>Oats!B18</f>
        <v>122.89</v>
      </c>
      <c r="D10" s="16">
        <f t="shared" si="2"/>
        <v>69.08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1">
        <f>'Wint.Wht'!B4</f>
        <v>261.52</v>
      </c>
      <c r="C11" s="41">
        <f>'Wint.Wht'!B18</f>
        <v>167.14</v>
      </c>
      <c r="D11" s="16">
        <f t="shared" si="2"/>
        <v>94.38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65</v>
      </c>
      <c r="B12" s="14"/>
      <c r="C12" s="14"/>
      <c r="D12" s="14"/>
      <c r="E12" s="20">
        <f>SUM(E3:E11)</f>
        <v>1800</v>
      </c>
      <c r="F12" s="20">
        <f>SUM(F3:F11)</f>
        <v>673722</v>
      </c>
      <c r="G12" s="20">
        <f>SUM(G3:G11)</f>
        <v>414090.00000000006</v>
      </c>
      <c r="H12" s="33">
        <f>SUM(H3:H11)</f>
        <v>259631.99999999994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85" t="s">
        <v>42</v>
      </c>
      <c r="D14" s="85"/>
      <c r="E14" s="85"/>
      <c r="F14" s="3"/>
      <c r="G14" s="3"/>
      <c r="H14" s="3"/>
    </row>
    <row r="15" spans="1:8" ht="12.75">
      <c r="A15" s="51" t="s">
        <v>61</v>
      </c>
      <c r="B15" s="52"/>
      <c r="C15" s="52"/>
      <c r="D15" s="53"/>
      <c r="E15" s="52" t="s">
        <v>62</v>
      </c>
      <c r="F15" s="52"/>
      <c r="G15" s="52"/>
      <c r="H15" s="54"/>
    </row>
    <row r="16" spans="1:8" ht="12.75">
      <c r="A16" s="80" t="s">
        <v>28</v>
      </c>
      <c r="B16" s="81"/>
      <c r="C16" s="19">
        <f>F12</f>
        <v>673722</v>
      </c>
      <c r="D16" s="4"/>
      <c r="E16" s="81" t="s">
        <v>56</v>
      </c>
      <c r="F16" s="81"/>
      <c r="G16" s="19">
        <f>G12</f>
        <v>414090.00000000006</v>
      </c>
      <c r="H16" s="55"/>
    </row>
    <row r="17" spans="1:8" ht="12.75">
      <c r="A17" s="82" t="s">
        <v>135</v>
      </c>
      <c r="B17" s="83"/>
      <c r="C17" s="18">
        <v>0</v>
      </c>
      <c r="D17" s="56" t="s">
        <v>58</v>
      </c>
      <c r="E17" s="83" t="s">
        <v>106</v>
      </c>
      <c r="F17" s="83"/>
      <c r="G17" s="18">
        <v>48100</v>
      </c>
      <c r="H17" s="57" t="s">
        <v>58</v>
      </c>
    </row>
    <row r="18" spans="1:8" ht="12.75">
      <c r="A18" s="84"/>
      <c r="B18" s="78"/>
      <c r="C18" s="58">
        <v>0</v>
      </c>
      <c r="D18" s="59"/>
      <c r="E18" s="83" t="s">
        <v>55</v>
      </c>
      <c r="F18" s="83"/>
      <c r="G18" s="18">
        <v>221400</v>
      </c>
      <c r="H18" s="60"/>
    </row>
    <row r="19" spans="1:8" ht="12.75">
      <c r="A19" s="84"/>
      <c r="B19" s="78"/>
      <c r="C19" s="58">
        <v>0</v>
      </c>
      <c r="D19" s="4"/>
      <c r="E19" s="83" t="s">
        <v>107</v>
      </c>
      <c r="F19" s="83"/>
      <c r="G19" s="18">
        <v>0</v>
      </c>
      <c r="H19" s="60"/>
    </row>
    <row r="20" spans="1:8" ht="12.75">
      <c r="A20" s="84"/>
      <c r="B20" s="78"/>
      <c r="C20" s="58">
        <v>0</v>
      </c>
      <c r="D20" s="4"/>
      <c r="E20" s="83" t="s">
        <v>57</v>
      </c>
      <c r="F20" s="83"/>
      <c r="G20" s="18">
        <v>0</v>
      </c>
      <c r="H20" s="60"/>
    </row>
    <row r="21" spans="1:8" ht="12.75">
      <c r="A21" s="84"/>
      <c r="B21" s="78"/>
      <c r="C21" s="58">
        <v>0</v>
      </c>
      <c r="D21" s="4"/>
      <c r="E21" s="78" t="s">
        <v>133</v>
      </c>
      <c r="F21" s="78"/>
      <c r="G21" s="61">
        <v>0</v>
      </c>
      <c r="H21" s="60"/>
    </row>
    <row r="22" spans="1:8" ht="12.75">
      <c r="A22" s="84"/>
      <c r="B22" s="78"/>
      <c r="C22" s="58">
        <v>0</v>
      </c>
      <c r="D22" s="4"/>
      <c r="E22" s="78"/>
      <c r="F22" s="78"/>
      <c r="G22" s="61">
        <v>0</v>
      </c>
      <c r="H22" s="60"/>
    </row>
    <row r="23" spans="1:8" ht="12.75">
      <c r="A23" s="84" t="s">
        <v>67</v>
      </c>
      <c r="B23" s="78"/>
      <c r="C23" s="44">
        <v>0</v>
      </c>
      <c r="D23" s="59"/>
      <c r="E23" s="78" t="s">
        <v>66</v>
      </c>
      <c r="F23" s="78"/>
      <c r="G23" s="44">
        <v>13900</v>
      </c>
      <c r="H23" s="60"/>
    </row>
    <row r="24" spans="1:8" ht="12.75">
      <c r="A24" s="30" t="s">
        <v>54</v>
      </c>
      <c r="B24" s="4"/>
      <c r="C24" s="19">
        <f>SUM(C16:C23)</f>
        <v>673722</v>
      </c>
      <c r="D24" s="4"/>
      <c r="E24" s="4" t="s">
        <v>54</v>
      </c>
      <c r="F24" s="4"/>
      <c r="G24" s="28">
        <f>SUM(G16:G23)</f>
        <v>697490</v>
      </c>
      <c r="H24" s="55"/>
    </row>
    <row r="25" spans="1:8" ht="12.75">
      <c r="A25" s="62" t="s">
        <v>108</v>
      </c>
      <c r="B25" s="3"/>
      <c r="C25" s="3"/>
      <c r="D25" s="3"/>
      <c r="E25" s="3"/>
      <c r="F25" s="3"/>
      <c r="G25" s="64">
        <f>C24-G24</f>
        <v>-23768</v>
      </c>
      <c r="H25" s="63"/>
    </row>
    <row r="26" ht="12.75">
      <c r="G26" s="6"/>
    </row>
    <row r="27" spans="1:8" ht="12.75">
      <c r="A27" s="69" t="s">
        <v>123</v>
      </c>
      <c r="B27" s="86"/>
      <c r="C27" s="86"/>
      <c r="D27" s="86"/>
      <c r="E27" s="86"/>
      <c r="F27" s="65" t="s">
        <v>115</v>
      </c>
      <c r="G27" s="87"/>
      <c r="H27" s="87"/>
    </row>
    <row r="28" spans="3:6" ht="12.75">
      <c r="C28" s="66"/>
      <c r="D28" s="66"/>
      <c r="E28" s="66"/>
      <c r="F28" s="66"/>
    </row>
    <row r="29" spans="1:12" ht="12.75">
      <c r="A29" t="s">
        <v>30</v>
      </c>
      <c r="B29" s="79" t="s">
        <v>116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12.7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 ht="12.7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 ht="12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 ht="12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 ht="12.7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6" ht="12.75">
      <c r="A36" t="s">
        <v>82</v>
      </c>
    </row>
    <row r="37" spans="1:12" ht="12.75">
      <c r="A37" s="24" t="s">
        <v>69</v>
      </c>
      <c r="B37" s="25" t="s">
        <v>70</v>
      </c>
      <c r="C37" s="25" t="s">
        <v>71</v>
      </c>
      <c r="D37" s="25" t="s">
        <v>72</v>
      </c>
      <c r="E37" s="25" t="s">
        <v>73</v>
      </c>
      <c r="F37" s="25" t="s">
        <v>74</v>
      </c>
      <c r="G37" s="25" t="s">
        <v>75</v>
      </c>
      <c r="H37" s="25" t="s">
        <v>76</v>
      </c>
      <c r="I37" s="25" t="s">
        <v>77</v>
      </c>
      <c r="J37" s="25" t="s">
        <v>78</v>
      </c>
      <c r="K37" s="25" t="s">
        <v>79</v>
      </c>
      <c r="L37" s="26" t="s">
        <v>80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85932</v>
      </c>
      <c r="C40" s="19">
        <f>$E5*Corn!$B8</f>
        <v>21600</v>
      </c>
      <c r="D40" s="19">
        <f>$E5*Corn!$B9</f>
        <v>0</v>
      </c>
      <c r="E40" s="19">
        <f>$E5*Corn!$B10</f>
        <v>0</v>
      </c>
      <c r="F40" s="19">
        <f>$E5*Corn!$B11</f>
        <v>81648</v>
      </c>
      <c r="G40" s="19">
        <f>$E5*Corn!$B12</f>
        <v>21420</v>
      </c>
      <c r="H40" s="19">
        <f>$E5*Corn!$B13</f>
        <v>16443</v>
      </c>
      <c r="I40" s="19">
        <f>$E5*Corn!$B14</f>
        <v>23859</v>
      </c>
      <c r="J40" s="19">
        <f>$E5*Corn!$B15</f>
        <v>25515</v>
      </c>
      <c r="K40" s="19">
        <f>$E5*Corn!$B16</f>
        <v>6750</v>
      </c>
      <c r="L40" s="31">
        <f>$E5*Corn!$B17</f>
        <v>6012</v>
      </c>
    </row>
    <row r="41" spans="1:12" ht="12.75">
      <c r="A41" s="30" t="s">
        <v>25</v>
      </c>
      <c r="B41" s="19">
        <f>$E6*Soyb!$B7</f>
        <v>59175</v>
      </c>
      <c r="C41" s="19">
        <f>$E6*Soyb!$B8</f>
        <v>19800</v>
      </c>
      <c r="D41" s="19">
        <f>$E6*Soyb!$B9</f>
        <v>0</v>
      </c>
      <c r="E41" s="19">
        <f>$E6*Soyb!$B10</f>
        <v>3600</v>
      </c>
      <c r="F41" s="19">
        <f>$E6*Soyb!$B11</f>
        <v>2628</v>
      </c>
      <c r="G41" s="19">
        <f>$E6*Soyb!$B12</f>
        <v>9000</v>
      </c>
      <c r="H41" s="19">
        <f>$E6*Soyb!$B13</f>
        <v>9594</v>
      </c>
      <c r="I41" s="19">
        <f>$E6*Soyb!$B14</f>
        <v>17163</v>
      </c>
      <c r="J41" s="19">
        <f>$E6*Soyb!$B15</f>
        <v>0</v>
      </c>
      <c r="K41" s="19">
        <f>$E6*Soyb!$B16</f>
        <v>1350</v>
      </c>
      <c r="L41" s="31">
        <f>$E6*Soyb!$B17</f>
        <v>2601</v>
      </c>
    </row>
    <row r="42" spans="1:12" ht="12.75">
      <c r="A42" s="30" t="s">
        <v>68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65</v>
      </c>
      <c r="B47" s="20">
        <f aca="true" t="shared" si="4" ref="B47:L47">SUM(B38:B46)</f>
        <v>145107</v>
      </c>
      <c r="C47" s="20">
        <f t="shared" si="4"/>
        <v>41400</v>
      </c>
      <c r="D47" s="20">
        <f t="shared" si="4"/>
        <v>0</v>
      </c>
      <c r="E47" s="20">
        <f t="shared" si="4"/>
        <v>3600</v>
      </c>
      <c r="F47" s="20">
        <f t="shared" si="4"/>
        <v>84276</v>
      </c>
      <c r="G47" s="20">
        <f t="shared" si="4"/>
        <v>30420</v>
      </c>
      <c r="H47" s="20">
        <f t="shared" si="4"/>
        <v>26037</v>
      </c>
      <c r="I47" s="20">
        <f t="shared" si="4"/>
        <v>41022</v>
      </c>
      <c r="J47" s="20">
        <f t="shared" si="4"/>
        <v>25515</v>
      </c>
      <c r="K47" s="20">
        <f t="shared" si="4"/>
        <v>8100</v>
      </c>
      <c r="L47" s="33">
        <f t="shared" si="4"/>
        <v>8613</v>
      </c>
    </row>
    <row r="48" spans="1:12" ht="12.75">
      <c r="A48" s="32" t="s">
        <v>81</v>
      </c>
      <c r="B48" s="20"/>
      <c r="C48" s="33"/>
      <c r="D48" s="34">
        <f>SUM(B47:L47)</f>
        <v>414090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3:F23"/>
    <mergeCell ref="B30:L30"/>
    <mergeCell ref="B31:L31"/>
    <mergeCell ref="B32:L32"/>
    <mergeCell ref="B33:L33"/>
    <mergeCell ref="B34:L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58</v>
      </c>
      <c r="C2" s="70"/>
    </row>
    <row r="3" spans="1:3" ht="12.75">
      <c r="A3" t="s">
        <v>126</v>
      </c>
      <c r="B3" s="12">
        <v>5.42</v>
      </c>
      <c r="C3" s="70"/>
    </row>
    <row r="4" spans="1:3" ht="12.75">
      <c r="A4" t="s">
        <v>28</v>
      </c>
      <c r="B4" s="2">
        <f>B2*B3</f>
        <v>314.36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18.5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 t="s">
        <v>118</v>
      </c>
    </row>
    <row r="11" spans="1:3" ht="12.75">
      <c r="A11" s="1" t="s">
        <v>12</v>
      </c>
      <c r="B11" s="11">
        <v>75.1</v>
      </c>
      <c r="C11" s="70"/>
    </row>
    <row r="12" spans="1:3" ht="12.75">
      <c r="A12" s="1" t="s">
        <v>11</v>
      </c>
      <c r="B12" s="11">
        <v>9.4</v>
      </c>
      <c r="C12" s="70"/>
    </row>
    <row r="13" spans="1:3" ht="12.75">
      <c r="A13" s="1" t="s">
        <v>13</v>
      </c>
      <c r="B13" s="11">
        <v>13.05</v>
      </c>
      <c r="C13" s="70"/>
    </row>
    <row r="14" spans="1:3" ht="12.75">
      <c r="A14" s="1" t="s">
        <v>14</v>
      </c>
      <c r="B14" s="11">
        <v>20.61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3.89</v>
      </c>
      <c r="C17" s="70"/>
    </row>
    <row r="18" spans="1:3" ht="12.75">
      <c r="A18" t="s">
        <v>2</v>
      </c>
      <c r="B18" s="2">
        <f>SUM(B7:B17)</f>
        <v>187.05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7.95</v>
      </c>
      <c r="C21" s="70"/>
    </row>
    <row r="22" spans="1:3" ht="12.75">
      <c r="A22" s="1" t="s">
        <v>19</v>
      </c>
      <c r="B22" s="7">
        <v>23.83</v>
      </c>
      <c r="C22" s="70"/>
    </row>
    <row r="23" spans="1:3" ht="12.75">
      <c r="A23" s="1" t="s">
        <v>20</v>
      </c>
      <c r="B23" s="7">
        <v>13.92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168.7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355.75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-41.389999999999986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3.225</v>
      </c>
      <c r="C32" s="70"/>
    </row>
    <row r="33" spans="1:3" ht="12.75">
      <c r="A33" t="s">
        <v>23</v>
      </c>
      <c r="B33" s="2">
        <f>B25/B2</f>
        <v>2.908620689655172</v>
      </c>
      <c r="C33" s="70"/>
    </row>
    <row r="34" spans="1:3" ht="12.75">
      <c r="A34" t="s">
        <v>27</v>
      </c>
      <c r="B34" s="2">
        <f>B27/B2</f>
        <v>6.133620689655173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2" t="s">
        <v>30</v>
      </c>
    </row>
    <row r="2" spans="1:3" ht="12.75">
      <c r="A2" t="s">
        <v>29</v>
      </c>
      <c r="B2" s="9">
        <v>75</v>
      </c>
      <c r="C2" s="70"/>
    </row>
    <row r="3" spans="1:3" ht="12.75">
      <c r="A3" t="s">
        <v>126</v>
      </c>
      <c r="B3" s="12">
        <v>4.24</v>
      </c>
      <c r="C3" s="73" t="s">
        <v>136</v>
      </c>
    </row>
    <row r="4" spans="1:3" ht="12.75">
      <c r="A4" t="s">
        <v>28</v>
      </c>
      <c r="B4" s="2">
        <f>B2*B3</f>
        <v>318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</v>
      </c>
      <c r="C7" s="70"/>
    </row>
    <row r="8" spans="1:3" ht="12.75">
      <c r="A8" s="1" t="s">
        <v>9</v>
      </c>
      <c r="B8" s="11">
        <v>19.2</v>
      </c>
      <c r="C8" s="70"/>
    </row>
    <row r="9" spans="1:3" ht="12.75">
      <c r="A9" s="1" t="s">
        <v>24</v>
      </c>
      <c r="B9" s="11">
        <v>17</v>
      </c>
      <c r="C9" s="70" t="s">
        <v>119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57.13</v>
      </c>
      <c r="C11" s="70"/>
    </row>
    <row r="12" spans="1:3" ht="12.75">
      <c r="A12" s="1" t="s">
        <v>11</v>
      </c>
      <c r="B12" s="11">
        <v>17.2</v>
      </c>
      <c r="C12" s="70"/>
    </row>
    <row r="13" spans="1:3" ht="12.75">
      <c r="A13" s="1" t="s">
        <v>13</v>
      </c>
      <c r="B13" s="11">
        <v>14.38</v>
      </c>
      <c r="C13" s="70"/>
    </row>
    <row r="14" spans="1:3" ht="12.75">
      <c r="A14" s="1" t="s">
        <v>14</v>
      </c>
      <c r="B14" s="11">
        <v>21.64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3.63</v>
      </c>
      <c r="C17" s="70"/>
    </row>
    <row r="18" spans="1:3" ht="12.75">
      <c r="A18" t="s">
        <v>2</v>
      </c>
      <c r="B18" s="2">
        <f>SUM(B7:B17)</f>
        <v>174.68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8.52</v>
      </c>
      <c r="C21" s="70"/>
    </row>
    <row r="22" spans="1:3" ht="12.75">
      <c r="A22" s="1" t="s">
        <v>19</v>
      </c>
      <c r="B22" s="7">
        <v>25.21</v>
      </c>
      <c r="C22" s="70"/>
    </row>
    <row r="23" spans="1:3" ht="12.75">
      <c r="A23" s="1" t="s">
        <v>20</v>
      </c>
      <c r="B23" s="7">
        <v>15.24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171.97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346.65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-28.649999999999977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2.329066666666667</v>
      </c>
      <c r="C32" s="70"/>
    </row>
    <row r="33" spans="1:3" ht="12.75">
      <c r="A33" t="s">
        <v>23</v>
      </c>
      <c r="B33" s="2">
        <f>B25/B2</f>
        <v>2.2929333333333335</v>
      </c>
      <c r="C33" s="70"/>
    </row>
    <row r="34" spans="1:3" ht="12.75">
      <c r="A34" t="s">
        <v>27</v>
      </c>
      <c r="B34" s="2">
        <f>B27/B2</f>
        <v>4.622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135</v>
      </c>
      <c r="C2" s="70"/>
    </row>
    <row r="3" spans="1:3" ht="12.75">
      <c r="A3" t="s">
        <v>126</v>
      </c>
      <c r="B3" s="12">
        <v>3.5</v>
      </c>
      <c r="C3" s="70"/>
    </row>
    <row r="4" spans="1:3" ht="12.75">
      <c r="A4" t="s">
        <v>28</v>
      </c>
      <c r="B4" s="2">
        <f>B2*B3</f>
        <v>472.5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95.48</v>
      </c>
      <c r="C7" s="70"/>
    </row>
    <row r="8" spans="1:3" ht="12.75">
      <c r="A8" s="1" t="s">
        <v>9</v>
      </c>
      <c r="B8" s="11">
        <v>24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90.72</v>
      </c>
      <c r="C11" s="70"/>
    </row>
    <row r="12" spans="1:3" ht="12.75">
      <c r="A12" s="1" t="s">
        <v>11</v>
      </c>
      <c r="B12" s="11">
        <v>23.8</v>
      </c>
      <c r="C12" s="70"/>
    </row>
    <row r="13" spans="1:3" ht="12.75">
      <c r="A13" s="1" t="s">
        <v>13</v>
      </c>
      <c r="B13" s="11">
        <v>18.27</v>
      </c>
      <c r="C13" s="70"/>
    </row>
    <row r="14" spans="1:3" ht="12.75">
      <c r="A14" s="1" t="s">
        <v>14</v>
      </c>
      <c r="B14" s="11">
        <v>26.51</v>
      </c>
      <c r="C14" s="70"/>
    </row>
    <row r="15" spans="1:3" ht="12.75">
      <c r="A15" s="1" t="s">
        <v>15</v>
      </c>
      <c r="B15" s="11">
        <v>28.35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6.68</v>
      </c>
      <c r="C17" s="70"/>
    </row>
    <row r="18" spans="1:3" ht="12.75">
      <c r="A18" t="s">
        <v>2</v>
      </c>
      <c r="B18" s="2">
        <f>SUM(B7:B17)</f>
        <v>321.31000000000006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10.54</v>
      </c>
      <c r="C21" s="70"/>
    </row>
    <row r="22" spans="1:3" ht="12.75">
      <c r="A22" s="1" t="s">
        <v>19</v>
      </c>
      <c r="B22" s="7">
        <v>35.35</v>
      </c>
      <c r="C22" s="70"/>
    </row>
    <row r="23" spans="1:3" ht="12.75">
      <c r="A23" s="1" t="s">
        <v>20</v>
      </c>
      <c r="B23" s="7">
        <v>20.28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189.17000000000002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510.4800000000001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-37.980000000000075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2.3800740740740745</v>
      </c>
      <c r="C32" s="70"/>
    </row>
    <row r="33" spans="1:3" ht="12.75">
      <c r="A33" t="s">
        <v>23</v>
      </c>
      <c r="B33" s="2">
        <f>B25/B2</f>
        <v>1.4012592592592594</v>
      </c>
      <c r="C33" s="70"/>
    </row>
    <row r="34" spans="1:3" ht="12.75">
      <c r="A34" t="s">
        <v>27</v>
      </c>
      <c r="B34" s="2">
        <f>B27/B2</f>
        <v>3.781333333333334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34</v>
      </c>
      <c r="C2" s="70"/>
    </row>
    <row r="3" spans="1:3" ht="12.75">
      <c r="A3" t="s">
        <v>126</v>
      </c>
      <c r="B3" s="12">
        <v>8.12</v>
      </c>
      <c r="C3" s="70"/>
    </row>
    <row r="4" spans="1:3" ht="12.75">
      <c r="A4" t="s">
        <v>28</v>
      </c>
      <c r="B4" s="2">
        <f>B2*B3</f>
        <v>276.08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65.75</v>
      </c>
      <c r="C7" s="70" t="s">
        <v>129</v>
      </c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120</v>
      </c>
    </row>
    <row r="11" spans="1:3" ht="12.75">
      <c r="A11" s="1" t="s">
        <v>12</v>
      </c>
      <c r="B11" s="11">
        <v>2.92</v>
      </c>
      <c r="C11" s="70"/>
    </row>
    <row r="12" spans="1:3" ht="12.75">
      <c r="A12" s="1" t="s">
        <v>11</v>
      </c>
      <c r="B12" s="11">
        <v>10</v>
      </c>
      <c r="C12" s="70"/>
    </row>
    <row r="13" spans="1:3" ht="12.75">
      <c r="A13" s="1" t="s">
        <v>13</v>
      </c>
      <c r="B13" s="11">
        <v>10.66</v>
      </c>
      <c r="C13" s="70"/>
    </row>
    <row r="14" spans="1:3" ht="12.75">
      <c r="A14" s="1" t="s">
        <v>14</v>
      </c>
      <c r="B14" s="11">
        <v>19.07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2.89</v>
      </c>
      <c r="C17" s="70"/>
    </row>
    <row r="18" spans="1:3" ht="12.75">
      <c r="A18" t="s">
        <v>2</v>
      </c>
      <c r="B18" s="2">
        <f>SUM(B7:B17)</f>
        <v>138.79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7.37</v>
      </c>
      <c r="C21" s="70"/>
    </row>
    <row r="22" spans="1:3" ht="12.75">
      <c r="A22" s="1" t="s">
        <v>19</v>
      </c>
      <c r="B22" s="7">
        <v>22.25</v>
      </c>
      <c r="C22" s="70"/>
    </row>
    <row r="23" spans="1:3" ht="12.75">
      <c r="A23" s="1" t="s">
        <v>20</v>
      </c>
      <c r="B23" s="7">
        <v>12.78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165.4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304.19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-28.110000000000014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4.082058823529412</v>
      </c>
      <c r="C32" s="70"/>
    </row>
    <row r="33" spans="1:3" ht="12.75">
      <c r="A33" t="s">
        <v>23</v>
      </c>
      <c r="B33" s="2">
        <f>B25/B2</f>
        <v>4.864705882352942</v>
      </c>
      <c r="C33" s="70"/>
    </row>
    <row r="34" spans="1:3" ht="12.75">
      <c r="A34" t="s">
        <v>27</v>
      </c>
      <c r="B34" s="2">
        <f>B27/B2</f>
        <v>8.946764705882353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1700</v>
      </c>
      <c r="C2" s="70"/>
    </row>
    <row r="3" spans="1:3" ht="12.75">
      <c r="A3" t="s">
        <v>126</v>
      </c>
      <c r="B3" s="10">
        <v>0.22</v>
      </c>
      <c r="C3" s="70"/>
    </row>
    <row r="4" spans="1:3" ht="12.75">
      <c r="A4" t="s">
        <v>28</v>
      </c>
      <c r="B4" s="2">
        <f>B2*B3</f>
        <v>374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55.28</v>
      </c>
      <c r="C7" s="73"/>
    </row>
    <row r="8" spans="1:3" ht="12.75">
      <c r="A8" s="1" t="s">
        <v>9</v>
      </c>
      <c r="B8" s="11">
        <v>41.6</v>
      </c>
      <c r="C8" s="70"/>
    </row>
    <row r="9" spans="1:3" ht="12.75">
      <c r="A9" s="1" t="s">
        <v>24</v>
      </c>
      <c r="B9" s="11">
        <v>20</v>
      </c>
      <c r="C9" s="70" t="s">
        <v>125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39.6</v>
      </c>
      <c r="C11" s="70"/>
    </row>
    <row r="12" spans="1:3" ht="12.75">
      <c r="A12" s="1" t="s">
        <v>11</v>
      </c>
      <c r="B12" s="11">
        <v>24.3</v>
      </c>
      <c r="C12" s="70"/>
    </row>
    <row r="13" spans="1:3" ht="12.75">
      <c r="A13" s="1" t="s">
        <v>13</v>
      </c>
      <c r="B13" s="11">
        <v>13.82</v>
      </c>
      <c r="C13" s="70"/>
    </row>
    <row r="14" spans="1:3" ht="12.75">
      <c r="A14" s="1" t="s">
        <v>14</v>
      </c>
      <c r="B14" s="11">
        <v>23.92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4.97</v>
      </c>
      <c r="C17" s="70"/>
    </row>
    <row r="18" spans="1:3" ht="12.75">
      <c r="A18" t="s">
        <v>2</v>
      </c>
      <c r="B18" s="2">
        <f>SUM(B7:B17)</f>
        <v>238.98999999999998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9.03</v>
      </c>
      <c r="C21" s="70"/>
    </row>
    <row r="22" spans="1:3" ht="12.75">
      <c r="A22" s="1" t="s">
        <v>19</v>
      </c>
      <c r="B22" s="7">
        <v>28.68</v>
      </c>
      <c r="C22" s="70"/>
    </row>
    <row r="23" spans="1:3" ht="12.75">
      <c r="A23" s="1" t="s">
        <v>20</v>
      </c>
      <c r="B23" s="7">
        <v>18.48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179.19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418.17999999999995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-44.17999999999995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0.14058235294117646</v>
      </c>
      <c r="C32" s="70"/>
    </row>
    <row r="33" spans="1:3" ht="12.75">
      <c r="A33" t="s">
        <v>23</v>
      </c>
      <c r="B33" s="13">
        <f>B25/B2</f>
        <v>0.10540588235294117</v>
      </c>
      <c r="C33" s="70"/>
    </row>
    <row r="34" spans="1:3" ht="12.75">
      <c r="A34" t="s">
        <v>27</v>
      </c>
      <c r="B34" s="13">
        <f>B27/B2</f>
        <v>0.24598823529411762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2" t="s">
        <v>30</v>
      </c>
    </row>
    <row r="2" spans="1:3" ht="12.75">
      <c r="A2" t="s">
        <v>29</v>
      </c>
      <c r="B2" s="9">
        <v>1650</v>
      </c>
      <c r="C2" s="70"/>
    </row>
    <row r="3" spans="1:3" ht="12.75">
      <c r="A3" t="s">
        <v>126</v>
      </c>
      <c r="B3" s="10">
        <v>0.162</v>
      </c>
      <c r="C3" s="70"/>
    </row>
    <row r="4" spans="1:3" ht="12.75">
      <c r="A4" t="s">
        <v>28</v>
      </c>
      <c r="B4" s="2">
        <f>B2*B3</f>
        <v>267.3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36</v>
      </c>
      <c r="C7" s="73" t="s">
        <v>124</v>
      </c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5</v>
      </c>
      <c r="C10" s="70" t="s">
        <v>121</v>
      </c>
    </row>
    <row r="11" spans="1:3" ht="12.75">
      <c r="A11" s="1" t="s">
        <v>12</v>
      </c>
      <c r="B11" s="11">
        <v>37.32</v>
      </c>
      <c r="C11" s="70"/>
    </row>
    <row r="12" spans="1:3" ht="12.75">
      <c r="A12" s="1" t="s">
        <v>11</v>
      </c>
      <c r="B12" s="11">
        <v>10.2</v>
      </c>
      <c r="C12" s="70"/>
    </row>
    <row r="13" spans="1:3" ht="12.75">
      <c r="A13" s="1" t="s">
        <v>13</v>
      </c>
      <c r="B13" s="11">
        <v>12.32</v>
      </c>
      <c r="C13" s="70"/>
    </row>
    <row r="14" spans="1:3" ht="12.75">
      <c r="A14" s="1" t="s">
        <v>14</v>
      </c>
      <c r="B14" s="11">
        <v>19.44</v>
      </c>
      <c r="C14" s="70"/>
    </row>
    <row r="15" spans="1:3" ht="12.75">
      <c r="A15" s="1" t="s">
        <v>15</v>
      </c>
      <c r="B15" s="11">
        <v>4.95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3.56</v>
      </c>
      <c r="C17" s="70"/>
    </row>
    <row r="18" spans="1:3" ht="12.75">
      <c r="A18" t="s">
        <v>2</v>
      </c>
      <c r="B18" s="2">
        <f>SUM(B7:B17)</f>
        <v>171.29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8.26</v>
      </c>
      <c r="C21" s="70"/>
    </row>
    <row r="22" spans="1:3" ht="12.75">
      <c r="A22" s="1" t="s">
        <v>19</v>
      </c>
      <c r="B22" s="7">
        <v>25.16</v>
      </c>
      <c r="C22" s="70"/>
    </row>
    <row r="23" spans="1:3" ht="12.75">
      <c r="A23" s="1" t="s">
        <v>20</v>
      </c>
      <c r="B23" s="7">
        <v>15.16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171.57999999999998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342.87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-75.57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0.1038121212121212</v>
      </c>
      <c r="C32" s="70"/>
    </row>
    <row r="33" spans="1:3" ht="12.75">
      <c r="A33" t="s">
        <v>23</v>
      </c>
      <c r="B33" s="13">
        <f>B25/B2</f>
        <v>0.10398787878787878</v>
      </c>
      <c r="C33" s="70"/>
    </row>
    <row r="34" spans="1:3" ht="12.75">
      <c r="A34" t="s">
        <v>27</v>
      </c>
      <c r="B34" s="13">
        <f>B27/B2</f>
        <v>0.2078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1480</v>
      </c>
      <c r="C2" s="70"/>
    </row>
    <row r="3" spans="1:3" ht="12.75">
      <c r="A3" t="s">
        <v>126</v>
      </c>
      <c r="B3" s="10">
        <v>0.22</v>
      </c>
      <c r="C3" s="70"/>
    </row>
    <row r="4" spans="1:3" ht="12.75">
      <c r="A4" t="s">
        <v>28</v>
      </c>
      <c r="B4" s="2">
        <f>B2*B3</f>
        <v>325.6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50</v>
      </c>
      <c r="C7" s="73" t="s">
        <v>124</v>
      </c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10</v>
      </c>
      <c r="C10" s="70" t="s">
        <v>122</v>
      </c>
    </row>
    <row r="11" spans="1:3" ht="12.75">
      <c r="A11" s="1" t="s">
        <v>12</v>
      </c>
      <c r="B11" s="11">
        <v>32.08</v>
      </c>
      <c r="C11" s="70"/>
    </row>
    <row r="12" spans="1:3" ht="12.75">
      <c r="A12" s="1" t="s">
        <v>11</v>
      </c>
      <c r="B12" s="11">
        <v>13.2</v>
      </c>
      <c r="C12" s="70"/>
    </row>
    <row r="13" spans="1:3" ht="12.75">
      <c r="A13" s="1" t="s">
        <v>13</v>
      </c>
      <c r="B13" s="11">
        <v>12.09</v>
      </c>
      <c r="C13" s="70"/>
    </row>
    <row r="14" spans="1:3" ht="12.75">
      <c r="A14" s="1" t="s">
        <v>14</v>
      </c>
      <c r="B14" s="11">
        <v>19.29</v>
      </c>
      <c r="C14" s="70"/>
    </row>
    <row r="15" spans="1:3" ht="12.75">
      <c r="A15" s="1" t="s">
        <v>15</v>
      </c>
      <c r="B15" s="11">
        <v>4.44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4.12</v>
      </c>
      <c r="C17" s="70"/>
    </row>
    <row r="18" spans="1:3" ht="12.75">
      <c r="A18" t="s">
        <v>2</v>
      </c>
      <c r="B18" s="2">
        <f>SUM(B7:B17)</f>
        <v>197.92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8.17</v>
      </c>
      <c r="C21" s="70"/>
    </row>
    <row r="22" spans="1:3" ht="12.75">
      <c r="A22" s="1" t="s">
        <v>19</v>
      </c>
      <c r="B22" s="7">
        <v>24.89</v>
      </c>
      <c r="C22" s="70"/>
    </row>
    <row r="23" spans="1:3" ht="12.75">
      <c r="A23" s="1" t="s">
        <v>20</v>
      </c>
      <c r="B23" s="7">
        <v>15.02</v>
      </c>
      <c r="C23" s="70"/>
    </row>
    <row r="24" spans="1:3" ht="12.75">
      <c r="A24" s="1" t="s">
        <v>21</v>
      </c>
      <c r="B24" s="8">
        <v>123</v>
      </c>
      <c r="C24" s="70"/>
    </row>
    <row r="25" spans="1:3" ht="12.75">
      <c r="A25" t="s">
        <v>4</v>
      </c>
      <c r="B25" s="2">
        <f>SUM(B21:B24)</f>
        <v>171.07999999999998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369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-43.39999999999998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0.1337297297297297</v>
      </c>
      <c r="C32" s="70"/>
    </row>
    <row r="33" spans="1:3" ht="12.75">
      <c r="A33" t="s">
        <v>23</v>
      </c>
      <c r="B33" s="13">
        <f>B25/B2</f>
        <v>0.11559459459459459</v>
      </c>
      <c r="C33" s="70"/>
    </row>
    <row r="34" spans="1:3" ht="12.75">
      <c r="A34" t="s">
        <v>27</v>
      </c>
      <c r="B34" s="13">
        <f>B27/B2</f>
        <v>0.24932432432432433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2009-12-11T19:41:55Z</cp:lastPrinted>
  <dcterms:created xsi:type="dcterms:W3CDTF">2005-01-10T15:34:54Z</dcterms:created>
  <dcterms:modified xsi:type="dcterms:W3CDTF">2015-12-17T22:45:02Z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