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Oil_SF" sheetId="6" r:id="rId6"/>
    <sheet name="Conf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/>
  <calcPr fullCalcOnLoad="1"/>
</workbook>
</file>

<file path=xl/sharedStrings.xml><?xml version="1.0" encoding="utf-8"?>
<sst xmlns="http://schemas.openxmlformats.org/spreadsheetml/2006/main" count="631" uniqueCount="97">
  <si>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</si>
  <si>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</si>
  <si>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</si>
  <si>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</si>
  <si>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</si>
  <si>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</si>
  <si>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</si>
  <si>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</si>
  <si>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</si>
  <si>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</si>
  <si>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</si>
  <si>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</si>
  <si>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</si>
  <si>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</si>
  <si>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</si>
  <si>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</si>
  <si>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</si>
  <si>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</si>
  <si>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</si>
  <si>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</si>
  <si>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</si>
  <si>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</si>
  <si>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</si>
  <si>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</si>
  <si>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</si>
  <si>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</si>
  <si>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</si>
  <si>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</si>
  <si>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</si>
  <si>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</si>
  <si>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</si>
  <si>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</si>
  <si>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</si>
  <si>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</si>
  <si>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</si>
  <si>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</si>
  <si>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</si>
  <si>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</si>
  <si>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</si>
  <si>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</si>
  <si>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</si>
  <si>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</si>
  <si>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</si>
  <si>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</si>
  <si>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</si>
  <si>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</si>
  <si>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</si>
  <si>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</si>
  <si>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</si>
  <si>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</si>
  <si>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</si>
  <si>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</si>
  <si>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</si>
  <si>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</si>
  <si>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</si>
  <si>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</si>
  <si>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</si>
  <si>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</si>
  <si>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</si>
  <si>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</si>
  <si>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</si>
  <si>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</si>
  <si>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</si>
  <si>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</si>
  <si>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</si>
  <si>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</si>
  <si>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</si>
  <si>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</si>
  <si>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</si>
  <si>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</si>
  <si>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</si>
  <si>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</si>
  <si>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</si>
  <si>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</si>
  <si>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</si>
  <si>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</si>
  <si>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</si>
  <si>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</si>
  <si>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</si>
  <si>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</si>
  <si>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</si>
  <si>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</si>
  <si>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</si>
  <si>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</si>
  <si>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</si>
  <si>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</si>
  <si>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</si>
  <si>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</si>
  <si>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</si>
  <si>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</si>
  <si>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</si>
  <si>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</si>
  <si>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</si>
  <si>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</si>
  <si>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</si>
  <si>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CONFECTIONERY SUNFLOWER</t>
  </si>
  <si>
    <t>Conf_SF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</si>
</sst>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38" fontId="0" fillId="0" borderId="0" xfId="15" applyNumberFormat="1" applyAlignment="1">
      <alignment/>
    </xf>
    <xf numFmtId="3" fontId="4" fillId="0" borderId="0" xfId="15" applyNumberFormat="1" applyFont="1" applyAlignment="1" applyProtection="1">
      <alignment/>
      <protection locked="0"/>
    </xf>
    <xf numFmtId="3" fontId="4" fillId="0" borderId="1" xfId="15" applyNumberFormat="1" applyFont="1" applyBorder="1" applyAlignment="1" applyProtection="1">
      <alignment/>
      <protection locked="0"/>
    </xf>
    <xf numFmtId="3" fontId="0" fillId="0" borderId="3" xfId="15" applyNumberFormat="1" applyBorder="1" applyAlignment="1">
      <alignment/>
    </xf>
    <xf numFmtId="3" fontId="0" fillId="0" borderId="4" xfId="15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1"/>
      <c r="B1" s="22" t="s">
        <v>64</v>
      </c>
      <c r="C1" s="22" t="s">
        <v>66</v>
      </c>
      <c r="D1" s="23" t="s">
        <v>74</v>
      </c>
      <c r="E1" s="22" t="s">
        <v>79</v>
      </c>
      <c r="F1" s="22" t="s">
        <v>80</v>
      </c>
      <c r="G1" s="22" t="s">
        <v>69</v>
      </c>
    </row>
    <row r="2" spans="1:7" ht="12.75">
      <c r="A2" s="15" t="s">
        <v>63</v>
      </c>
      <c r="B2" s="15" t="s">
        <v>65</v>
      </c>
      <c r="C2" s="15" t="s">
        <v>67</v>
      </c>
      <c r="D2" s="16" t="s">
        <v>75</v>
      </c>
      <c r="E2" s="15" t="s">
        <v>75</v>
      </c>
      <c r="F2" s="15" t="s">
        <v>75</v>
      </c>
      <c r="G2" s="15" t="s">
        <v>68</v>
      </c>
    </row>
    <row r="3" spans="1:7" ht="12.75">
      <c r="A3" s="4" t="s">
        <v>49</v>
      </c>
      <c r="B3" s="20">
        <f>HRSW!B4</f>
        <v>92.07000000000001</v>
      </c>
      <c r="C3" s="20">
        <f>HRSW!B18</f>
        <v>62.84</v>
      </c>
      <c r="D3" s="24">
        <v>800</v>
      </c>
      <c r="E3" s="25">
        <f>B3*D3</f>
        <v>73656</v>
      </c>
      <c r="F3" s="25">
        <f>D3*C3</f>
        <v>50272</v>
      </c>
      <c r="G3" s="25">
        <f>E3-F3</f>
        <v>23384</v>
      </c>
    </row>
    <row r="4" spans="1:7" ht="12.75">
      <c r="A4" s="4" t="s">
        <v>50</v>
      </c>
      <c r="B4" s="20">
        <f>Durum!B4</f>
        <v>102.9</v>
      </c>
      <c r="C4" s="20">
        <f>Durum!B18</f>
        <v>67.00999999999999</v>
      </c>
      <c r="D4" s="24">
        <v>400</v>
      </c>
      <c r="E4" s="25">
        <f aca="true" t="shared" si="0" ref="E4:E19">B4*D4</f>
        <v>41160</v>
      </c>
      <c r="F4" s="25">
        <f aca="true" t="shared" si="1" ref="F4:F19">D4*C4</f>
        <v>26803.999999999996</v>
      </c>
      <c r="G4" s="25">
        <f aca="true" t="shared" si="2" ref="G4:G19">E4-F4</f>
        <v>14356.000000000004</v>
      </c>
    </row>
    <row r="5" spans="1:7" ht="12.75">
      <c r="A5" s="4" t="s">
        <v>51</v>
      </c>
      <c r="B5" s="20">
        <f>Barley!B4</f>
        <v>108.57000000000001</v>
      </c>
      <c r="C5" s="20">
        <f>Barley!B18</f>
        <v>63.720000000000006</v>
      </c>
      <c r="D5" s="24">
        <v>0</v>
      </c>
      <c r="E5" s="25">
        <f t="shared" si="0"/>
        <v>0</v>
      </c>
      <c r="F5" s="25">
        <f t="shared" si="1"/>
        <v>0</v>
      </c>
      <c r="G5" s="25">
        <f t="shared" si="2"/>
        <v>0</v>
      </c>
    </row>
    <row r="6" spans="1:7" ht="12.75">
      <c r="A6" s="4" t="s">
        <v>25</v>
      </c>
      <c r="B6" s="20">
        <f>Corn!B4</f>
        <v>120.17</v>
      </c>
      <c r="C6" s="20">
        <f>Corn!B18</f>
        <v>91.10000000000001</v>
      </c>
      <c r="D6" s="24">
        <v>0</v>
      </c>
      <c r="E6" s="25">
        <f t="shared" si="0"/>
        <v>0</v>
      </c>
      <c r="F6" s="25">
        <f t="shared" si="1"/>
        <v>0</v>
      </c>
      <c r="G6" s="25">
        <f t="shared" si="2"/>
        <v>0</v>
      </c>
    </row>
    <row r="7" spans="1:7" ht="12.75">
      <c r="A7" s="4" t="s">
        <v>52</v>
      </c>
      <c r="B7" s="20">
        <f>Oil_SF!B4</f>
        <v>132</v>
      </c>
      <c r="C7" s="20">
        <f>Oil_SF!B18</f>
        <v>86.95</v>
      </c>
      <c r="D7" s="24">
        <v>200</v>
      </c>
      <c r="E7" s="25">
        <f t="shared" si="0"/>
        <v>26400</v>
      </c>
      <c r="F7" s="25">
        <f t="shared" si="1"/>
        <v>17390</v>
      </c>
      <c r="G7" s="25">
        <f t="shared" si="2"/>
        <v>9010</v>
      </c>
    </row>
    <row r="8" spans="1:7" ht="12.75">
      <c r="A8" s="32" t="s">
        <v>96</v>
      </c>
      <c r="B8" s="20">
        <f>Conf_SF!B4</f>
        <v>175.2</v>
      </c>
      <c r="C8" s="20">
        <f>Conf_SF!B18</f>
        <v>108.33999999999999</v>
      </c>
      <c r="D8" s="24">
        <v>0</v>
      </c>
      <c r="E8" s="25">
        <f>B8*D8</f>
        <v>0</v>
      </c>
      <c r="F8" s="25">
        <f>D8*C8</f>
        <v>0</v>
      </c>
      <c r="G8" s="25">
        <f>E8-F8</f>
        <v>0</v>
      </c>
    </row>
    <row r="9" spans="1:7" ht="12.75">
      <c r="A9" s="4" t="s">
        <v>53</v>
      </c>
      <c r="B9" s="20">
        <f>Canola!B4</f>
        <v>119</v>
      </c>
      <c r="C9" s="20">
        <f>Canola!B18</f>
        <v>96.85000000000001</v>
      </c>
      <c r="D9" s="24">
        <v>0</v>
      </c>
      <c r="E9" s="25">
        <f t="shared" si="0"/>
        <v>0</v>
      </c>
      <c r="F9" s="25">
        <f t="shared" si="1"/>
        <v>0</v>
      </c>
      <c r="G9" s="25">
        <f t="shared" si="2"/>
        <v>0</v>
      </c>
    </row>
    <row r="10" spans="1:7" ht="12.75">
      <c r="A10" s="4" t="s">
        <v>54</v>
      </c>
      <c r="B10" s="20">
        <f>Flax!B4</f>
        <v>101.5</v>
      </c>
      <c r="C10" s="20">
        <f>Flax!B18</f>
        <v>57.89</v>
      </c>
      <c r="D10" s="24">
        <v>0</v>
      </c>
      <c r="E10" s="25">
        <f t="shared" si="0"/>
        <v>0</v>
      </c>
      <c r="F10" s="25">
        <f t="shared" si="1"/>
        <v>0</v>
      </c>
      <c r="G10" s="25">
        <f t="shared" si="2"/>
        <v>0</v>
      </c>
    </row>
    <row r="11" spans="1:7" ht="12.75">
      <c r="A11" s="4" t="s">
        <v>57</v>
      </c>
      <c r="B11" s="20">
        <f>Peas!B4</f>
        <v>101.5</v>
      </c>
      <c r="C11" s="20">
        <f>Peas!B18</f>
        <v>64.5</v>
      </c>
      <c r="D11" s="24">
        <v>0</v>
      </c>
      <c r="E11" s="25">
        <f t="shared" si="0"/>
        <v>0</v>
      </c>
      <c r="F11" s="25">
        <f t="shared" si="1"/>
        <v>0</v>
      </c>
      <c r="G11" s="25">
        <f t="shared" si="2"/>
        <v>0</v>
      </c>
    </row>
    <row r="12" spans="1:7" ht="12.75">
      <c r="A12" s="4" t="s">
        <v>58</v>
      </c>
      <c r="B12" s="20">
        <f>Oats!B4</f>
        <v>74.52</v>
      </c>
      <c r="C12" s="20">
        <f>Oats!B18</f>
        <v>56.85999999999999</v>
      </c>
      <c r="D12" s="24">
        <v>0</v>
      </c>
      <c r="E12" s="25">
        <f t="shared" si="0"/>
        <v>0</v>
      </c>
      <c r="F12" s="25">
        <f t="shared" si="1"/>
        <v>0</v>
      </c>
      <c r="G12" s="25">
        <f t="shared" si="2"/>
        <v>0</v>
      </c>
    </row>
    <row r="13" spans="1:7" ht="12.75">
      <c r="A13" s="4" t="s">
        <v>59</v>
      </c>
      <c r="B13" s="20">
        <f>Lentil!B4</f>
        <v>140.4</v>
      </c>
      <c r="C13" s="20">
        <f>Lentil!B18</f>
        <v>71.73</v>
      </c>
      <c r="D13" s="24">
        <v>400</v>
      </c>
      <c r="E13" s="25">
        <f t="shared" si="0"/>
        <v>56160</v>
      </c>
      <c r="F13" s="25">
        <f t="shared" si="1"/>
        <v>28692</v>
      </c>
      <c r="G13" s="25">
        <f t="shared" si="2"/>
        <v>27468</v>
      </c>
    </row>
    <row r="14" spans="1:7" ht="12.75">
      <c r="A14" s="4" t="s">
        <v>55</v>
      </c>
      <c r="B14" s="20">
        <f>Mustard!B4</f>
        <v>109.65</v>
      </c>
      <c r="C14" s="20">
        <f>Mustard!B18</f>
        <v>50.28000000000001</v>
      </c>
      <c r="D14" s="24">
        <v>0</v>
      </c>
      <c r="E14" s="25">
        <f t="shared" si="0"/>
        <v>0</v>
      </c>
      <c r="F14" s="25">
        <f t="shared" si="1"/>
        <v>0</v>
      </c>
      <c r="G14" s="25">
        <f t="shared" si="2"/>
        <v>0</v>
      </c>
    </row>
    <row r="15" spans="1:7" ht="12.75">
      <c r="A15" s="32" t="s">
        <v>93</v>
      </c>
      <c r="B15" s="20">
        <f>Saffl!B4</f>
        <v>102</v>
      </c>
      <c r="C15" s="20">
        <f>Saffl!B18</f>
        <v>50.34</v>
      </c>
      <c r="D15" s="24">
        <v>0</v>
      </c>
      <c r="E15" s="25">
        <f>B15*D15</f>
        <v>0</v>
      </c>
      <c r="F15" s="25">
        <f>D15*C15</f>
        <v>0</v>
      </c>
      <c r="G15" s="25">
        <f>E15-F15</f>
        <v>0</v>
      </c>
    </row>
    <row r="16" spans="1:7" ht="12.75">
      <c r="A16" s="4" t="s">
        <v>56</v>
      </c>
      <c r="B16" s="20">
        <f>Buckwht!B4</f>
        <v>94.39999999999999</v>
      </c>
      <c r="C16" s="20">
        <f>Buckwht!B18</f>
        <v>39.48</v>
      </c>
      <c r="D16" s="24">
        <v>0</v>
      </c>
      <c r="E16" s="25">
        <f t="shared" si="0"/>
        <v>0</v>
      </c>
      <c r="F16" s="25">
        <f t="shared" si="1"/>
        <v>0</v>
      </c>
      <c r="G16" s="25">
        <f t="shared" si="2"/>
        <v>0</v>
      </c>
    </row>
    <row r="17" spans="1:7" ht="12.75">
      <c r="A17" s="4" t="s">
        <v>60</v>
      </c>
      <c r="B17" s="20">
        <f>Millet!B4</f>
        <v>91</v>
      </c>
      <c r="C17" s="20">
        <f>Millet!B18</f>
        <v>36.44</v>
      </c>
      <c r="D17" s="24">
        <v>0</v>
      </c>
      <c r="E17" s="25">
        <f t="shared" si="0"/>
        <v>0</v>
      </c>
      <c r="F17" s="25">
        <f t="shared" si="1"/>
        <v>0</v>
      </c>
      <c r="G17" s="25">
        <f t="shared" si="2"/>
        <v>0</v>
      </c>
    </row>
    <row r="18" spans="1:7" ht="12.75">
      <c r="A18" s="4" t="s">
        <v>61</v>
      </c>
      <c r="B18" s="20">
        <f>HRWW!B4</f>
        <v>100.32000000000001</v>
      </c>
      <c r="C18" s="20">
        <f>HRWW!B18</f>
        <v>57.61999999999999</v>
      </c>
      <c r="D18" s="24">
        <v>400</v>
      </c>
      <c r="E18" s="25">
        <f t="shared" si="0"/>
        <v>40128</v>
      </c>
      <c r="F18" s="25">
        <f t="shared" si="1"/>
        <v>23047.999999999996</v>
      </c>
      <c r="G18" s="25">
        <f t="shared" si="2"/>
        <v>17080.000000000004</v>
      </c>
    </row>
    <row r="19" spans="1:7" ht="12.75">
      <c r="A19" s="4" t="s">
        <v>62</v>
      </c>
      <c r="B19" s="20">
        <f>Rye!B4</f>
        <v>70.92</v>
      </c>
      <c r="C19" s="20">
        <f>Rye!B18</f>
        <v>59.19</v>
      </c>
      <c r="D19" s="24">
        <v>0</v>
      </c>
      <c r="E19" s="25">
        <f t="shared" si="0"/>
        <v>0</v>
      </c>
      <c r="F19" s="25">
        <f t="shared" si="1"/>
        <v>0</v>
      </c>
      <c r="G19" s="25">
        <f t="shared" si="2"/>
        <v>0</v>
      </c>
    </row>
    <row r="20" spans="1:7" ht="12.75">
      <c r="A20" s="32" t="s">
        <v>90</v>
      </c>
      <c r="B20" s="20">
        <f>Chickpea!B4</f>
        <v>264</v>
      </c>
      <c r="C20" s="20">
        <f>Chickpea!B18</f>
        <v>188.44</v>
      </c>
      <c r="D20" s="24">
        <v>0</v>
      </c>
      <c r="E20" s="25">
        <f>B20*D20</f>
        <v>0</v>
      </c>
      <c r="F20" s="25">
        <f>D20*C20</f>
        <v>0</v>
      </c>
      <c r="G20" s="25">
        <f>E20-F20</f>
        <v>0</v>
      </c>
    </row>
    <row r="21" spans="1:7" ht="12.75">
      <c r="A21" s="14" t="s">
        <v>81</v>
      </c>
      <c r="B21" s="14"/>
      <c r="C21" s="35"/>
      <c r="D21" s="26">
        <f>SUM(D3:D20)</f>
        <v>2200</v>
      </c>
      <c r="E21" s="26">
        <f>SUM(E3:E20)</f>
        <v>237504</v>
      </c>
      <c r="F21" s="26">
        <f>SUM(F3:F20)</f>
        <v>146206</v>
      </c>
      <c r="G21" s="26">
        <f>SUM(G3:G20)</f>
        <v>91298</v>
      </c>
    </row>
    <row r="22" spans="1:7" ht="12.75">
      <c r="A22" s="4"/>
      <c r="B22" s="4"/>
      <c r="C22" s="4"/>
      <c r="D22" s="4"/>
      <c r="E22" s="17"/>
      <c r="F22" s="17"/>
      <c r="G22" s="17"/>
    </row>
    <row r="23" spans="1:8" ht="12.75">
      <c r="A23" s="3"/>
      <c r="B23" s="3"/>
      <c r="C23" s="44" t="s">
        <v>48</v>
      </c>
      <c r="D23" s="44"/>
      <c r="E23" s="44"/>
      <c r="F23" s="3"/>
      <c r="G23" s="3"/>
      <c r="H23" s="3"/>
    </row>
    <row r="24" spans="1:8" ht="12.75">
      <c r="A24" s="18" t="s">
        <v>77</v>
      </c>
      <c r="B24" s="18"/>
      <c r="C24" s="18"/>
      <c r="D24" s="19"/>
      <c r="E24" s="18" t="s">
        <v>78</v>
      </c>
      <c r="F24" s="18"/>
      <c r="G24" s="18"/>
      <c r="H24" s="3"/>
    </row>
    <row r="25" spans="1:7" ht="12.75">
      <c r="A25" t="s">
        <v>87</v>
      </c>
      <c r="C25" s="27">
        <f>E21</f>
        <v>237504</v>
      </c>
      <c r="E25" t="s">
        <v>71</v>
      </c>
      <c r="G25" s="39">
        <f>F21</f>
        <v>146206</v>
      </c>
    </row>
    <row r="26" spans="1:8" ht="12.75">
      <c r="A26" t="s">
        <v>82</v>
      </c>
      <c r="C26" s="28">
        <v>19800</v>
      </c>
      <c r="D26" s="1" t="s">
        <v>73</v>
      </c>
      <c r="E26" t="s">
        <v>83</v>
      </c>
      <c r="G26" s="40">
        <v>28000</v>
      </c>
      <c r="H26" s="1" t="s">
        <v>73</v>
      </c>
    </row>
    <row r="27" spans="1:8" ht="12.75">
      <c r="A27" t="s">
        <v>86</v>
      </c>
      <c r="C27" s="29">
        <v>0</v>
      </c>
      <c r="D27" s="1" t="s">
        <v>73</v>
      </c>
      <c r="E27" t="s">
        <v>70</v>
      </c>
      <c r="G27" s="40">
        <v>55000</v>
      </c>
      <c r="H27" s="1" t="s">
        <v>73</v>
      </c>
    </row>
    <row r="28" spans="1:8" ht="12.75">
      <c r="A28" t="s">
        <v>69</v>
      </c>
      <c r="C28" s="27">
        <f>SUM(C25:C27)</f>
        <v>257304</v>
      </c>
      <c r="E28" t="s">
        <v>84</v>
      </c>
      <c r="G28" s="40">
        <v>0</v>
      </c>
      <c r="H28" s="1" t="s">
        <v>73</v>
      </c>
    </row>
    <row r="29" spans="5:8" ht="12.75">
      <c r="E29" t="s">
        <v>72</v>
      </c>
      <c r="G29" s="40">
        <v>0</v>
      </c>
      <c r="H29" s="1" t="s">
        <v>73</v>
      </c>
    </row>
    <row r="30" spans="5:8" ht="12.75">
      <c r="E30" t="s">
        <v>85</v>
      </c>
      <c r="G30" s="41">
        <v>7000</v>
      </c>
      <c r="H30" s="1" t="s">
        <v>73</v>
      </c>
    </row>
    <row r="31" spans="5:7" ht="13.5" thickBot="1">
      <c r="E31" t="s">
        <v>69</v>
      </c>
      <c r="G31" s="42">
        <f>SUM(G25:G30)</f>
        <v>236206</v>
      </c>
    </row>
    <row r="32" spans="1:8" ht="13.5" thickBot="1">
      <c r="A32" s="3" t="s">
        <v>76</v>
      </c>
      <c r="B32" s="3"/>
      <c r="C32" s="3"/>
      <c r="D32" s="3"/>
      <c r="E32" s="3"/>
      <c r="F32" s="3"/>
      <c r="G32" s="43">
        <f>C28-G31</f>
        <v>21098</v>
      </c>
      <c r="H32" s="3"/>
    </row>
    <row r="33" spans="4:7" ht="12.75">
      <c r="D33" s="36" t="s">
        <v>94</v>
      </c>
      <c r="G33" s="6"/>
    </row>
    <row r="34" ht="12.75">
      <c r="D34" s="36"/>
    </row>
  </sheetData>
  <sheetProtection sheet="1" objects="1" scenarios="1" selectLockedCells="1"/>
  <mergeCells count="1">
    <mergeCell ref="C23:E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29</v>
      </c>
      <c r="C2" s="45"/>
      <c r="D2" s="45"/>
      <c r="E2" s="45"/>
      <c r="F2" s="45"/>
      <c r="G2" s="45"/>
    </row>
    <row r="3" spans="1:7" ht="12.75">
      <c r="A3" t="s">
        <v>88</v>
      </c>
      <c r="B3" s="12">
        <v>3.5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101.5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17.25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16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2.21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4.1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10.31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10.22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2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2.41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64.5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3.47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7.45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49.12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113.62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-12.120000000000005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2.2241379310344827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1.6937931034482758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3.9179310344827587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54</v>
      </c>
      <c r="C2" s="45"/>
      <c r="D2" s="45"/>
      <c r="E2" s="45"/>
      <c r="F2" s="45"/>
      <c r="G2" s="45"/>
    </row>
    <row r="3" spans="1:7" ht="12.75">
      <c r="A3" t="s">
        <v>88</v>
      </c>
      <c r="B3" s="12">
        <v>1.38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74.52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6.5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1.88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18.16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4.4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11.9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10.9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2.12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56.85999999999999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4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14.05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8.52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51.57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108.42999999999999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-33.91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1.0529629629629629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0.955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2.0079629629629627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1200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0.117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140.4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13.3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20.14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1.52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8.2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10.99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10.9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4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2.68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71.73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3.56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13.83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7.98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50.370000000000005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122.10000000000001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18.299999999999997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0.059775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0.041975000000000005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0.10175000000000001</v>
      </c>
      <c r="C34" s="45"/>
      <c r="D34" s="45"/>
      <c r="E34" s="45"/>
      <c r="F34" s="45"/>
      <c r="G34" s="45"/>
    </row>
  </sheetData>
  <sheetProtection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850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0.129</v>
      </c>
      <c r="C3" s="45"/>
      <c r="D3" s="45"/>
      <c r="E3" s="45"/>
      <c r="F3" s="45"/>
      <c r="G3" s="45"/>
    </row>
    <row r="4" spans="1:7" ht="12.75">
      <c r="A4" t="s">
        <v>27</v>
      </c>
      <c r="B4" s="37">
        <f>B2*B3</f>
        <v>109.65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6.5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5.95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11.64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5.2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9.3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8.81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1.88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50.28000000000001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3.06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6.46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45.620000000000005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95.9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13.75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0.059152941176470596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0.05367058823529412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0.11282352941176471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91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850</v>
      </c>
      <c r="C2" s="45"/>
      <c r="D2" s="45"/>
      <c r="E2" s="45"/>
      <c r="F2" s="45"/>
      <c r="G2" s="45"/>
    </row>
    <row r="3" spans="1:7" ht="12.75">
      <c r="A3" t="s">
        <v>88</v>
      </c>
      <c r="B3" s="10">
        <v>0.12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102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11.25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9.75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0.1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5.26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4.2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8.65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8.25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1.88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50.34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2.92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10.41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5.79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44.120000000000005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94.46000000000001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7.539999999999992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0.05922352941176471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0.051905882352941184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0.1111294117647059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38">
        <v>800</v>
      </c>
      <c r="C2" s="45"/>
      <c r="D2" s="45"/>
      <c r="E2" s="45"/>
      <c r="F2" s="45"/>
      <c r="G2" s="45"/>
    </row>
    <row r="3" spans="1:7" ht="12.75">
      <c r="A3" t="s">
        <v>29</v>
      </c>
      <c r="B3" s="10">
        <v>0.118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94.39999999999999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14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0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2.65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10.66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9.7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1.47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39.48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3.29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11.97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7.16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47.42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86.9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7.499999999999986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0.04935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0.059275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0.10862500000000001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1400</v>
      </c>
      <c r="C2" s="45"/>
      <c r="D2" s="45"/>
      <c r="E2" s="45"/>
      <c r="F2" s="45"/>
      <c r="G2" s="45"/>
    </row>
    <row r="3" spans="1:7" ht="12.75">
      <c r="A3" t="s">
        <v>29</v>
      </c>
      <c r="B3" s="10">
        <v>0.065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91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1.5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8.04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10.38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9.91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1.36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36.44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3.51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12.47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7.61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48.59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85.03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5.969999999999999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0.026028571428571425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0.03470714285714286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0.06073571428571429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33</v>
      </c>
      <c r="C2" s="45"/>
      <c r="D2" s="45"/>
      <c r="E2" s="45"/>
      <c r="F2" s="45"/>
      <c r="G2" s="45"/>
    </row>
    <row r="3" spans="1:7" ht="12.75">
      <c r="A3" t="s">
        <v>89</v>
      </c>
      <c r="B3" s="10">
        <v>3.04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100.32000000000001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4.75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5.38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23.72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3.3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8.56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8.66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1.1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2.15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57.61999999999999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3.18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11.12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6.38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45.68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103.29999999999998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-2.9799999999999756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1.7460606060606059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1.3842424242424243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3.13030303030303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36</v>
      </c>
      <c r="C2" s="45"/>
      <c r="D2" s="45"/>
      <c r="E2" s="45"/>
      <c r="F2" s="45"/>
      <c r="G2" s="45"/>
    </row>
    <row r="3" spans="1:7" ht="12.75">
      <c r="A3" t="s">
        <v>29</v>
      </c>
      <c r="B3" s="10">
        <v>1.97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70.92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4.8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0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27.24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3.5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10.9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9.54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2.21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59.19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3.38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11.93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6.97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47.28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106.47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-35.55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1.6441666666666666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1.3133333333333335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2.9575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92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1100</v>
      </c>
      <c r="C2" s="45"/>
      <c r="D2" s="45"/>
      <c r="E2" s="45"/>
      <c r="F2" s="45"/>
      <c r="G2" s="45"/>
    </row>
    <row r="3" spans="1:7" ht="12.75">
      <c r="A3" t="s">
        <v>88</v>
      </c>
      <c r="B3" s="34">
        <v>0.24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264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78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16.14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49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2.25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6.8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11.44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11.78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6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7.03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188.44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3.81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14.91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8.86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52.58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241.01999999999998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22.980000000000018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0.1713090909090909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0.047799999999999995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0.2191090909090909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30" t="s">
        <v>0</v>
      </c>
      <c r="C1" s="46" t="s">
        <v>30</v>
      </c>
      <c r="D1" s="46"/>
      <c r="E1" s="46"/>
      <c r="F1" s="46"/>
      <c r="G1" s="46"/>
    </row>
    <row r="2" spans="1:7" ht="12.75">
      <c r="A2" t="s">
        <v>28</v>
      </c>
      <c r="B2" s="9">
        <v>27</v>
      </c>
      <c r="C2" s="45"/>
      <c r="D2" s="45"/>
      <c r="E2" s="45"/>
      <c r="F2" s="45"/>
      <c r="G2" s="45"/>
    </row>
    <row r="3" spans="1:7" ht="12.75">
      <c r="A3" t="s">
        <v>88</v>
      </c>
      <c r="B3" s="10">
        <v>3.41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92.07000000000001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7.25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10.3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16.66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4.3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10.02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9.47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2.34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62.84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11.86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7.14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47.36</v>
      </c>
      <c r="C25" s="45"/>
      <c r="D25" s="45"/>
      <c r="E25" s="45"/>
      <c r="F25" s="45"/>
      <c r="G25" s="45"/>
    </row>
    <row r="26" spans="2:7" ht="12.75" customHeight="1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110.2</v>
      </c>
      <c r="C27" s="45"/>
      <c r="D27" s="45"/>
      <c r="E27" s="45"/>
      <c r="F27" s="45"/>
      <c r="G27" s="45"/>
    </row>
    <row r="28" spans="2:7" ht="12.75" customHeight="1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-18.129999999999995</v>
      </c>
      <c r="C29" s="45"/>
      <c r="D29" s="45"/>
      <c r="E29" s="45"/>
      <c r="F29" s="45"/>
      <c r="G29" s="45"/>
    </row>
    <row r="30" spans="2:7" ht="12.75" customHeight="1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2.3274074074074074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1.7540740740740741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4.0814814814814815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30" t="s">
        <v>0</v>
      </c>
      <c r="C1" s="46" t="s">
        <v>30</v>
      </c>
      <c r="D1" s="46"/>
      <c r="E1" s="46"/>
      <c r="F1" s="46"/>
      <c r="G1" s="46"/>
    </row>
    <row r="2" spans="1:7" ht="12.75">
      <c r="A2" t="s">
        <v>28</v>
      </c>
      <c r="B2" s="9">
        <v>30</v>
      </c>
      <c r="C2" s="45"/>
      <c r="D2" s="45"/>
      <c r="E2" s="45"/>
      <c r="F2" s="45"/>
      <c r="G2" s="45"/>
    </row>
    <row r="3" spans="1:7" ht="12.75">
      <c r="A3" t="s">
        <v>88</v>
      </c>
      <c r="B3" s="12">
        <v>3.43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102.9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9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10.3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20.19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2.9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10.11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9.51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2.5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67.00999999999999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3.4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11.95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7.18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47.53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114.53999999999999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-11.639999999999986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2.2336666666666662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1.5843333333333334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3.8179999999999996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47</v>
      </c>
      <c r="C2" s="45"/>
      <c r="D2" s="45"/>
      <c r="E2" s="45"/>
      <c r="F2" s="45"/>
      <c r="G2" s="45"/>
    </row>
    <row r="3" spans="1:7" ht="12.75">
      <c r="A3" t="s">
        <v>88</v>
      </c>
      <c r="B3" s="10">
        <v>2.31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108.57000000000001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5.25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9.8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1.25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18.45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3.1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11.69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10.8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2.38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63.720000000000006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3.91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13.85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8.42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51.18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114.9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-6.329999999999998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1.355744680851064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1.088936170212766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2.44468085106383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61</v>
      </c>
      <c r="C2" s="45"/>
      <c r="D2" s="45"/>
      <c r="E2" s="45"/>
      <c r="F2" s="45"/>
      <c r="G2" s="45"/>
    </row>
    <row r="3" spans="1:7" ht="12.75">
      <c r="A3" t="s">
        <v>88</v>
      </c>
      <c r="B3" s="10">
        <v>1.97</v>
      </c>
      <c r="C3" s="45"/>
      <c r="D3" s="45"/>
      <c r="E3" s="45"/>
      <c r="F3" s="45"/>
      <c r="G3" s="45"/>
    </row>
    <row r="4" spans="1:7" ht="12.75">
      <c r="A4" t="s">
        <v>27</v>
      </c>
      <c r="B4">
        <f>B2*B3</f>
        <v>120.17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27.17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7.75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20.21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0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11.72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11.61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8.24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3.4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91.10000000000001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4.38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17.15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9.71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56.239999999999995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147.34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-27.17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1.4934426229508198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0.921967213114754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2.415409836065574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1200</v>
      </c>
      <c r="C2" s="45"/>
      <c r="D2" s="45"/>
      <c r="E2" s="45"/>
      <c r="F2" s="45"/>
      <c r="G2" s="45"/>
    </row>
    <row r="3" spans="1:7" ht="12.75">
      <c r="A3" t="s">
        <v>88</v>
      </c>
      <c r="B3" s="33">
        <v>0.11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132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15.51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18.9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5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13.28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7.8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10.15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9.67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2.4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3.24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86.95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3.7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13.52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7.97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50.19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137.14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-5.139999999999986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0.07245833333333333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0.041825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0.11428333333333332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95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1200</v>
      </c>
      <c r="C2" s="45"/>
      <c r="D2" s="45"/>
      <c r="E2" s="45"/>
      <c r="F2" s="45"/>
      <c r="G2" s="45"/>
    </row>
    <row r="3" spans="1:7" ht="12.75">
      <c r="A3" t="s">
        <v>88</v>
      </c>
      <c r="B3" s="33">
        <v>0.146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175.2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23.1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18.9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11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13.28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10.8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9.43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2.44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5.75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4.04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108.33999999999999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3.6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13.2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7.65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49.45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157.79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17.409999999999997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0.09028333333333333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0.04120833333333333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0.13149166666666667</v>
      </c>
      <c r="C34" s="45"/>
      <c r="D34" s="45"/>
      <c r="E34" s="45"/>
      <c r="F34" s="45"/>
      <c r="G34" s="45"/>
    </row>
  </sheetData>
  <sheetProtection sheet="1" objects="1" scenario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1190</v>
      </c>
      <c r="C2" s="45"/>
      <c r="D2" s="45"/>
      <c r="E2" s="45"/>
      <c r="F2" s="45"/>
      <c r="G2" s="45"/>
    </row>
    <row r="3" spans="1:7" ht="12.75">
      <c r="A3" t="s">
        <v>88</v>
      </c>
      <c r="B3" s="12">
        <v>0.1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119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17.6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17.5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6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27.62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4.4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9.76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9.36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3.61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96.85000000000001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3.29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11.88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7.01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47.18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144.03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-25.03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36</v>
      </c>
      <c r="C31" s="45"/>
      <c r="D31" s="45"/>
      <c r="E31" s="45"/>
      <c r="F31" s="45"/>
      <c r="G31" s="45"/>
    </row>
    <row r="32" spans="1:7" ht="12.75">
      <c r="A32" s="1" t="s">
        <v>22</v>
      </c>
      <c r="B32" s="13">
        <f>B18/B2</f>
        <v>0.08138655462184875</v>
      </c>
      <c r="C32" s="45"/>
      <c r="D32" s="45"/>
      <c r="E32" s="45"/>
      <c r="F32" s="45"/>
      <c r="G32" s="45"/>
    </row>
    <row r="33" spans="1:7" ht="12.75">
      <c r="A33" t="s">
        <v>23</v>
      </c>
      <c r="B33" s="13">
        <f>B25/B2</f>
        <v>0.03964705882352941</v>
      </c>
      <c r="C33" s="45"/>
      <c r="D33" s="45"/>
      <c r="E33" s="45"/>
      <c r="F33" s="45"/>
      <c r="G33" s="45"/>
    </row>
    <row r="34" spans="1:7" ht="12.75">
      <c r="A34" t="s">
        <v>26</v>
      </c>
      <c r="B34" s="13">
        <f>B27/B2</f>
        <v>0.12103361344537815</v>
      </c>
      <c r="C34" s="45"/>
      <c r="D34" s="45"/>
      <c r="E34" s="45"/>
      <c r="F34" s="45"/>
      <c r="G34" s="45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30" t="s">
        <v>0</v>
      </c>
      <c r="C1" s="47" t="s">
        <v>30</v>
      </c>
      <c r="D1" s="47"/>
      <c r="E1" s="47"/>
      <c r="F1" s="47"/>
      <c r="G1" s="47"/>
    </row>
    <row r="2" spans="1:7" ht="12.75">
      <c r="A2" t="s">
        <v>28</v>
      </c>
      <c r="B2" s="9">
        <v>29</v>
      </c>
      <c r="C2" s="45"/>
      <c r="D2" s="45"/>
      <c r="E2" s="45"/>
      <c r="F2" s="45"/>
      <c r="G2" s="45"/>
    </row>
    <row r="3" spans="1:7" ht="12.75">
      <c r="A3" t="s">
        <v>88</v>
      </c>
      <c r="B3" s="12">
        <v>3.5</v>
      </c>
      <c r="C3" s="45"/>
      <c r="D3" s="45"/>
      <c r="E3" s="45"/>
      <c r="F3" s="45"/>
      <c r="G3" s="45"/>
    </row>
    <row r="4" spans="1:7" ht="12.75">
      <c r="A4" t="s">
        <v>27</v>
      </c>
      <c r="B4" s="2">
        <f>B2*B3</f>
        <v>101.5</v>
      </c>
      <c r="C4" s="45"/>
      <c r="D4" s="45"/>
      <c r="E4" s="45"/>
      <c r="F4" s="45"/>
      <c r="G4" s="45"/>
    </row>
    <row r="5" spans="3:7" ht="12.75">
      <c r="C5" s="45"/>
      <c r="D5" s="45"/>
      <c r="E5" s="45"/>
      <c r="F5" s="45"/>
      <c r="G5" s="45"/>
    </row>
    <row r="6" spans="1:7" ht="12.75">
      <c r="A6" t="s">
        <v>1</v>
      </c>
      <c r="C6" s="45"/>
      <c r="D6" s="45"/>
      <c r="E6" s="45"/>
      <c r="F6" s="45"/>
      <c r="G6" s="45"/>
    </row>
    <row r="7" spans="1:7" ht="12.75">
      <c r="A7" s="1" t="s">
        <v>8</v>
      </c>
      <c r="B7" s="11">
        <v>5.4</v>
      </c>
      <c r="C7" s="45"/>
      <c r="D7" s="45"/>
      <c r="E7" s="45"/>
      <c r="F7" s="45"/>
      <c r="G7" s="45"/>
    </row>
    <row r="8" spans="1:7" ht="12.75">
      <c r="A8" s="1" t="s">
        <v>9</v>
      </c>
      <c r="B8" s="11">
        <v>14.71</v>
      </c>
      <c r="C8" s="45"/>
      <c r="D8" s="45"/>
      <c r="E8" s="45"/>
      <c r="F8" s="45"/>
      <c r="G8" s="45"/>
    </row>
    <row r="9" spans="1:7" ht="12.75">
      <c r="A9" s="1" t="s">
        <v>24</v>
      </c>
      <c r="B9" s="11">
        <v>0</v>
      </c>
      <c r="C9" s="45"/>
      <c r="D9" s="45"/>
      <c r="E9" s="45"/>
      <c r="F9" s="45"/>
      <c r="G9" s="45"/>
    </row>
    <row r="10" spans="1:7" ht="12.75">
      <c r="A10" s="1" t="s">
        <v>10</v>
      </c>
      <c r="B10" s="11">
        <v>0</v>
      </c>
      <c r="C10" s="45"/>
      <c r="D10" s="45"/>
      <c r="E10" s="45"/>
      <c r="F10" s="45"/>
      <c r="G10" s="45"/>
    </row>
    <row r="11" spans="1:7" ht="12.75">
      <c r="A11" s="1" t="s">
        <v>12</v>
      </c>
      <c r="B11" s="11">
        <v>8.44</v>
      </c>
      <c r="C11" s="45"/>
      <c r="D11" s="45"/>
      <c r="E11" s="45"/>
      <c r="F11" s="45"/>
      <c r="G11" s="45"/>
    </row>
    <row r="12" spans="1:7" ht="12.75">
      <c r="A12" s="1" t="s">
        <v>11</v>
      </c>
      <c r="B12" s="11">
        <v>5.9</v>
      </c>
      <c r="C12" s="45"/>
      <c r="D12" s="45"/>
      <c r="E12" s="45"/>
      <c r="F12" s="45"/>
      <c r="G12" s="45"/>
    </row>
    <row r="13" spans="1:7" ht="12.75">
      <c r="A13" s="1" t="s">
        <v>13</v>
      </c>
      <c r="B13" s="11">
        <v>10.36</v>
      </c>
      <c r="C13" s="45"/>
      <c r="D13" s="45"/>
      <c r="E13" s="45"/>
      <c r="F13" s="45"/>
      <c r="G13" s="45"/>
    </row>
    <row r="14" spans="1:7" ht="12.75">
      <c r="A14" s="1" t="s">
        <v>14</v>
      </c>
      <c r="B14" s="11">
        <v>9.92</v>
      </c>
      <c r="C14" s="45"/>
      <c r="D14" s="45"/>
      <c r="E14" s="45"/>
      <c r="F14" s="45"/>
      <c r="G14" s="45"/>
    </row>
    <row r="15" spans="1:7" ht="12.75">
      <c r="A15" s="1" t="s">
        <v>15</v>
      </c>
      <c r="B15" s="11">
        <v>0</v>
      </c>
      <c r="C15" s="45"/>
      <c r="D15" s="45"/>
      <c r="E15" s="45"/>
      <c r="F15" s="45"/>
      <c r="G15" s="45"/>
    </row>
    <row r="16" spans="1:7" ht="12.75">
      <c r="A16" s="1" t="s">
        <v>16</v>
      </c>
      <c r="B16" s="11">
        <v>1</v>
      </c>
      <c r="C16" s="45"/>
      <c r="D16" s="45"/>
      <c r="E16" s="45"/>
      <c r="F16" s="45"/>
      <c r="G16" s="45"/>
    </row>
    <row r="17" spans="1:7" ht="12.75">
      <c r="A17" s="1" t="s">
        <v>17</v>
      </c>
      <c r="B17" s="12">
        <v>2.16</v>
      </c>
      <c r="C17" s="45"/>
      <c r="D17" s="45"/>
      <c r="E17" s="45"/>
      <c r="F17" s="45"/>
      <c r="G17" s="45"/>
    </row>
    <row r="18" spans="1:7" ht="12.75">
      <c r="A18" t="s">
        <v>2</v>
      </c>
      <c r="B18" s="2">
        <f>SUM(B7:B17)</f>
        <v>57.89</v>
      </c>
      <c r="C18" s="45"/>
      <c r="D18" s="45"/>
      <c r="E18" s="45"/>
      <c r="F18" s="45"/>
      <c r="G18" s="45"/>
    </row>
    <row r="19" spans="2:7" ht="12.75">
      <c r="B19" s="2"/>
      <c r="C19" s="45"/>
      <c r="D19" s="45"/>
      <c r="E19" s="45"/>
      <c r="F19" s="45"/>
      <c r="G19" s="45"/>
    </row>
    <row r="20" spans="1:7" ht="12.75">
      <c r="A20" t="s">
        <v>3</v>
      </c>
      <c r="B20" s="2"/>
      <c r="C20" s="45"/>
      <c r="D20" s="45"/>
      <c r="E20" s="45"/>
      <c r="F20" s="45"/>
      <c r="G20" s="45"/>
    </row>
    <row r="21" spans="1:7" ht="12.75">
      <c r="A21" s="1" t="s">
        <v>18</v>
      </c>
      <c r="B21" s="7">
        <v>3.39</v>
      </c>
      <c r="C21" s="45"/>
      <c r="D21" s="45"/>
      <c r="E21" s="45"/>
      <c r="F21" s="45"/>
      <c r="G21" s="45"/>
    </row>
    <row r="22" spans="1:7" ht="12.75">
      <c r="A22" s="1" t="s">
        <v>19</v>
      </c>
      <c r="B22" s="7">
        <v>12.56</v>
      </c>
      <c r="C22" s="45"/>
      <c r="D22" s="45"/>
      <c r="E22" s="45"/>
      <c r="F22" s="45"/>
      <c r="G22" s="45"/>
    </row>
    <row r="23" spans="1:7" ht="12.75">
      <c r="A23" s="1" t="s">
        <v>20</v>
      </c>
      <c r="B23" s="7">
        <v>7.47</v>
      </c>
      <c r="C23" s="45"/>
      <c r="D23" s="45"/>
      <c r="E23" s="45"/>
      <c r="F23" s="45"/>
      <c r="G23" s="45"/>
    </row>
    <row r="24" spans="1:7" ht="12.75">
      <c r="A24" s="1" t="s">
        <v>21</v>
      </c>
      <c r="B24" s="8">
        <v>25</v>
      </c>
      <c r="C24" s="45"/>
      <c r="D24" s="45"/>
      <c r="E24" s="45"/>
      <c r="F24" s="45"/>
      <c r="G24" s="45"/>
    </row>
    <row r="25" spans="1:7" ht="12.75">
      <c r="A25" t="s">
        <v>4</v>
      </c>
      <c r="B25" s="2">
        <f>SUM(B21:B24)</f>
        <v>48.42</v>
      </c>
      <c r="C25" s="45"/>
      <c r="D25" s="45"/>
      <c r="E25" s="45"/>
      <c r="F25" s="45"/>
      <c r="G25" s="45"/>
    </row>
    <row r="26" spans="2:7" ht="12.75">
      <c r="B26" s="2"/>
      <c r="C26" s="45"/>
      <c r="D26" s="45"/>
      <c r="E26" s="45"/>
      <c r="F26" s="45"/>
      <c r="G26" s="45"/>
    </row>
    <row r="27" spans="1:7" ht="12.75">
      <c r="A27" t="s">
        <v>5</v>
      </c>
      <c r="B27" s="2">
        <f>B18+B25</f>
        <v>106.31</v>
      </c>
      <c r="C27" s="45"/>
      <c r="D27" s="45"/>
      <c r="E27" s="45"/>
      <c r="F27" s="45"/>
      <c r="G27" s="45"/>
    </row>
    <row r="28" spans="2:7" ht="12.75">
      <c r="B28" s="2"/>
      <c r="C28" s="45"/>
      <c r="D28" s="45"/>
      <c r="E28" s="45"/>
      <c r="F28" s="45"/>
      <c r="G28" s="45"/>
    </row>
    <row r="29" spans="1:7" ht="12.75">
      <c r="A29" t="s">
        <v>32</v>
      </c>
      <c r="B29" s="2">
        <f>B4-B27</f>
        <v>-4.810000000000002</v>
      </c>
      <c r="C29" s="45"/>
      <c r="D29" s="45"/>
      <c r="E29" s="45"/>
      <c r="F29" s="45"/>
      <c r="G29" s="45"/>
    </row>
    <row r="30" spans="2:7" ht="12.75">
      <c r="B30" s="2"/>
      <c r="C30" s="45"/>
      <c r="D30" s="45"/>
      <c r="E30" s="45"/>
      <c r="F30" s="45"/>
      <c r="G30" s="45"/>
    </row>
    <row r="31" spans="1:7" ht="12.75">
      <c r="A31" t="s">
        <v>6</v>
      </c>
      <c r="B31" s="31" t="s">
        <v>7</v>
      </c>
      <c r="C31" s="45"/>
      <c r="D31" s="45"/>
      <c r="E31" s="45"/>
      <c r="F31" s="45"/>
      <c r="G31" s="45"/>
    </row>
    <row r="32" spans="1:7" ht="12.75">
      <c r="A32" s="1" t="s">
        <v>22</v>
      </c>
      <c r="B32" s="2">
        <f>B18/B2</f>
        <v>1.9962068965517241</v>
      </c>
      <c r="C32" s="45"/>
      <c r="D32" s="45"/>
      <c r="E32" s="45"/>
      <c r="F32" s="45"/>
      <c r="G32" s="45"/>
    </row>
    <row r="33" spans="1:7" ht="12.75">
      <c r="A33" t="s">
        <v>23</v>
      </c>
      <c r="B33" s="2">
        <f>B25/B2</f>
        <v>1.6696551724137931</v>
      </c>
      <c r="C33" s="45"/>
      <c r="D33" s="45"/>
      <c r="E33" s="45"/>
      <c r="F33" s="45"/>
      <c r="G33" s="45"/>
    </row>
    <row r="34" spans="1:7" ht="12.75">
      <c r="A34" t="s">
        <v>26</v>
      </c>
      <c r="B34" s="2">
        <f>B27/B2</f>
        <v>3.6658620689655175</v>
      </c>
      <c r="C34" s="45"/>
      <c r="D34" s="45"/>
      <c r="E34" s="45"/>
      <c r="F34" s="45"/>
      <c r="G34" s="45"/>
    </row>
  </sheetData>
  <sheetProtection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2005-12-23T03:28:13Z</cp:lastPrinted>
  <dcterms:created xsi:type="dcterms:W3CDTF">2005-01-10T15:34:54Z</dcterms:created>
  <dcterms:modified xsi:type="dcterms:W3CDTF">2005-12-23T03:33:14Z</dcterms:modified>
  <cp:category/>
  <cp:version/>
  <cp:contentType/>
  <cp:contentStatus/>
</cp:coreProperties>
</file>