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<sst xmlns="http://schemas.openxmlformats.org/spreadsheetml/2006/main" count="575" uniqueCount="152">
  <si>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</si>
  <si>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</si>
  <si>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</si>
  <si>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</si>
  <si>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</si>
  <si>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</si>
  <si>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</si>
  <si>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</si>
  <si>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</si>
  <si>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</si>
  <si>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</si>
  <si>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</si>
  <si>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</si>
  <si>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</si>
  <si>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</si>
  <si>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</si>
  <si>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</si>
  <si>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</si>
  <si>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</si>
  <si>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</si>
  <si>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</si>
  <si>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</si>
  <si>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</si>
  <si>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</si>
  <si>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</si>
  <si>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</si>
  <si>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</si>
  <si>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</si>
  <si>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</si>
  <si>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</si>
  <si>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</si>
  <si>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</si>
  <si>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</si>
  <si>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</si>
  <si>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</si>
  <si>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</si>
  <si>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</si>
  <si>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</si>
  <si>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</si>
  <si>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</si>
  <si>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</si>
  <si>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</si>
  <si>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</si>
  <si>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</si>
  <si>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</si>
  <si>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</si>
  <si>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</si>
  <si>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</si>
  <si>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</si>
  <si>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</si>
  <si>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</si>
  <si>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</si>
  <si>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</si>
  <si>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</si>
  <si>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</si>
  <si>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</si>
  <si>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</si>
  <si>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</si>
  <si>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</si>
  <si>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</si>
  <si>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</si>
  <si>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</si>
  <si>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</si>
  <si>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</si>
  <si>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</si>
  <si>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</si>
  <si>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</si>
  <si>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</si>
  <si>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</si>
  <si>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</si>
  <si>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</si>
  <si>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</si>
  <si>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</si>
  <si>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</si>
  <si>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</si>
  <si>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</si>
  <si>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</si>
  <si>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</si>
  <si>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</si>
  <si>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</si>
  <si>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</si>
  <si>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</si>
  <si>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</si>
  <si>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</si>
  <si>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</si>
  <si>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</si>
  <si>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</si>
  <si>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</si>
  <si>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</si>
  <si>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</si>
  <si>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</si>
  <si>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</si>
  <si>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</si>
  <si>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</si>
  <si>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</si>
  <si>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</si>
  <si>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</si>
  <si>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</si>
  <si>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</si>
  <si>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</si>
  <si>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</si>
  <si>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</si>
  <si>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</si>
  <si>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</si>
  <si>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</si>
  <si>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</si>
  <si>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</si>
  <si>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</si>
  <si>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</si>
  <si>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</si>
  <si>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</si>
  <si>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</si>
  <si>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</si>
  <si>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</si>
  <si>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</si>
  <si>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</si>
  <si>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</si>
  <si>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</si>
  <si>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</si>
  <si>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</si>
  <si>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decoupled (direct and counter-cyclical) government payments because those payments are tied to historic farm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</si>
  <si>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</si>
  <si>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</si>
  <si>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the whole farm cashflow.  This worksheet consists of three tables.  The first table lists the market and LDP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</si>
  <si>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</si>
  <si>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</si>
  <si>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</si>
  <si>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</si>
  <si>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</si>
  <si>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</si>
  <si>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</si>
  <si>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</si>
  <si>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</si>
  <si>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</si>
  <si>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</si>
  <si>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</si>
  <si>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</si>
  <si>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</si>
  <si>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</si>
  <si>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Fungicide for white mold</t>
  </si>
  <si>
    <t>Spraying head feeding insects</t>
  </si>
  <si>
    <t>Seed treatment and early season foliar fungicide</t>
  </si>
  <si>
    <t>Two sprayings for head feeding insects</t>
  </si>
  <si>
    <t>White mold fungicide would cost about $18</t>
  </si>
  <si>
    <t>Food quality price</t>
  </si>
  <si>
    <t>Insecticide seed treatment for flea beetles</t>
  </si>
  <si>
    <t>Wheat midge &amp; cereal grain aphid insect would be $6</t>
  </si>
  <si>
    <t>Name:</t>
  </si>
  <si>
    <t>Wheat midge &amp; cereal grain aphid insect. would be $6</t>
  </si>
  <si>
    <t>Includes seed treatment for wireworm and flea beetle</t>
  </si>
  <si>
    <t>North Dakota 2011 Projected Crop Budgets - North Red River Valley</t>
  </si>
  <si>
    <t>Malt price, feed quality occurs 60%, price est. is $3.60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</si>
</sst>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1" t="s">
        <v>150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 customHeight="1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9" t="s">
        <v>103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104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105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106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107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120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108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109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9" t="s">
        <v>110</v>
      </c>
      <c r="B13" s="44"/>
      <c r="C13" s="44"/>
      <c r="D13" s="42"/>
      <c r="E13" s="42"/>
      <c r="F13" s="42"/>
      <c r="G13" s="42"/>
      <c r="H13" s="42"/>
    </row>
    <row r="14" spans="1:8" ht="12.75" customHeight="1">
      <c r="A14" s="17" t="s">
        <v>119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17" t="s">
        <v>123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111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121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135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122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112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113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124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9" t="s">
        <v>114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115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116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117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118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101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8" ht="12.75">
      <c r="A32" s="45" t="s">
        <v>128</v>
      </c>
      <c r="B32" s="39" t="s">
        <v>129</v>
      </c>
      <c r="C32" s="39"/>
      <c r="D32" s="43"/>
      <c r="E32" s="39" t="s">
        <v>130</v>
      </c>
      <c r="F32" s="39"/>
      <c r="G32" s="39"/>
      <c r="H32" s="39"/>
    </row>
    <row r="33" spans="1:10" ht="12.75">
      <c r="A33" s="39" t="s">
        <v>131</v>
      </c>
      <c r="B33" s="73" t="s">
        <v>132</v>
      </c>
      <c r="C33" s="74"/>
      <c r="D33" s="74"/>
      <c r="E33" s="74"/>
      <c r="F33" s="74"/>
      <c r="G33" s="74"/>
      <c r="H33" s="39" t="s">
        <v>133</v>
      </c>
      <c r="I33" s="39"/>
      <c r="J33" s="39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1200</v>
      </c>
      <c r="C2" s="85"/>
      <c r="D2" s="85"/>
      <c r="E2" s="85"/>
      <c r="F2" s="85"/>
      <c r="G2" s="85"/>
    </row>
    <row r="3" spans="1:7" ht="12.75">
      <c r="A3" t="s">
        <v>82</v>
      </c>
      <c r="B3" s="10">
        <v>0.29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348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44</v>
      </c>
      <c r="C7" s="86" t="s">
        <v>149</v>
      </c>
      <c r="D7" s="85"/>
      <c r="E7" s="85"/>
      <c r="F7" s="85"/>
      <c r="G7" s="85"/>
    </row>
    <row r="8" spans="1:7" ht="12.75">
      <c r="A8" s="1" t="s">
        <v>9</v>
      </c>
      <c r="B8" s="11">
        <v>24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12</v>
      </c>
      <c r="C10" s="85" t="s">
        <v>142</v>
      </c>
      <c r="D10" s="85"/>
      <c r="E10" s="85"/>
      <c r="F10" s="85"/>
      <c r="G10" s="85"/>
    </row>
    <row r="11" spans="1:7" ht="12.75">
      <c r="A11" s="1" t="s">
        <v>12</v>
      </c>
      <c r="B11" s="11">
        <v>29.24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23.4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19.13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14.36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2.4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20.5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4.73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193.76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6.89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19.43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11.83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103.35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297.11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50.889999999999986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0.16146666666666665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0.086125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0.24759166666666668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1550</v>
      </c>
      <c r="C2" s="85"/>
      <c r="D2" s="85"/>
      <c r="E2" s="85"/>
      <c r="F2" s="85"/>
      <c r="G2" s="85"/>
    </row>
    <row r="3" spans="1:7" ht="12.75">
      <c r="A3" t="s">
        <v>82</v>
      </c>
      <c r="B3" s="10">
        <v>0.217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336.35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42.5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16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 t="s">
        <v>143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67.78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18.3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17.21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15.46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4.59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188.34000000000003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6.39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17.6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10.4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99.59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287.93000000000006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48.41999999999996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0.12150967741935485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0.06425161290322581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0.18576129032258068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23</v>
      </c>
      <c r="C2" s="85"/>
      <c r="D2" s="85"/>
      <c r="E2" s="85"/>
      <c r="F2" s="85"/>
      <c r="G2" s="85"/>
    </row>
    <row r="3" spans="1:7" ht="12.75">
      <c r="A3" t="s">
        <v>82</v>
      </c>
      <c r="B3" s="10">
        <v>12.26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281.98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14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18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34.8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8.5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19.42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17.04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2.83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116.08999999999999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6.71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18.79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11.68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102.38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218.46999999999997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63.51000000000005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5.047391304347825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4.4513043478260865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9.498695652173911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35</v>
      </c>
      <c r="C2" s="85"/>
      <c r="D2" s="85"/>
      <c r="E2" s="85"/>
      <c r="F2" s="85"/>
      <c r="G2" s="85"/>
    </row>
    <row r="3" spans="1:7" ht="12.75">
      <c r="A3" t="s">
        <v>82</v>
      </c>
      <c r="B3" s="12">
        <v>6.3</v>
      </c>
      <c r="C3" s="85" t="s">
        <v>144</v>
      </c>
      <c r="D3" s="85"/>
      <c r="E3" s="85"/>
      <c r="F3" s="85"/>
      <c r="G3" s="85"/>
    </row>
    <row r="4" spans="1:7" ht="12.75">
      <c r="A4" t="s">
        <v>28</v>
      </c>
      <c r="B4" s="2">
        <f>B2*B3</f>
        <v>220.5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31.5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24.5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1.5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7.64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8.7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18.94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17.41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2.88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118.07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6.77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19.76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11.51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103.24000000000001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221.31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-0.8100000000000023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3.373428571428571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2.949714285714286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6.323142857142857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65</v>
      </c>
      <c r="C2" s="85"/>
      <c r="D2" s="85"/>
      <c r="E2" s="85"/>
      <c r="F2" s="85"/>
      <c r="G2" s="85"/>
    </row>
    <row r="3" spans="1:7" ht="12.75">
      <c r="A3" t="s">
        <v>82</v>
      </c>
      <c r="B3" s="12">
        <v>2.83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183.95000000000002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11.5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4.2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47.46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9.7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22.17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17.63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2.98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122.14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7.25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20.35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12.19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104.99000000000001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227.13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-43.17999999999998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1.879076923076923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1.6152307692307695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3.494307692307692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1000</v>
      </c>
      <c r="C2" s="85"/>
      <c r="D2" s="85"/>
      <c r="E2" s="85"/>
      <c r="F2" s="85"/>
      <c r="G2" s="85"/>
    </row>
    <row r="3" spans="1:7" ht="12.75">
      <c r="A3" t="s">
        <v>82</v>
      </c>
      <c r="B3" s="10">
        <v>0.239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239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13.2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12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6</v>
      </c>
      <c r="C10" s="85" t="s">
        <v>145</v>
      </c>
      <c r="D10" s="85"/>
      <c r="E10" s="85"/>
      <c r="F10" s="85"/>
      <c r="G10" s="85"/>
    </row>
    <row r="11" spans="1:7" ht="12.75">
      <c r="A11" s="1" t="s">
        <v>12</v>
      </c>
      <c r="B11" s="11">
        <v>34.75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0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16.02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15.06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2.46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100.99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6.17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16.89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10.01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98.27000000000001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199.26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39.74000000000001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0.10099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0.09827000000000001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0.19926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127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50</v>
      </c>
      <c r="C2" s="85"/>
      <c r="D2" s="85"/>
      <c r="E2" s="85"/>
      <c r="F2" s="85"/>
      <c r="G2" s="85"/>
    </row>
    <row r="3" spans="1:7" ht="12.75">
      <c r="A3" t="s">
        <v>30</v>
      </c>
      <c r="B3" s="10">
        <v>6.35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317.5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11.4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17.8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9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75.76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15.7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18.08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15.86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4.25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174.35000000000002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6.6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18.08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10.49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100.37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274.72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42.77999999999997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3.4870000000000005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2.0074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5.494400000000001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52"/>
      <c r="B1" s="48" t="s">
        <v>60</v>
      </c>
      <c r="C1" s="49" t="s">
        <v>62</v>
      </c>
      <c r="D1" s="49" t="s">
        <v>96</v>
      </c>
      <c r="E1" s="50" t="s">
        <v>70</v>
      </c>
      <c r="F1" s="49" t="s">
        <v>74</v>
      </c>
      <c r="G1" s="49" t="s">
        <v>75</v>
      </c>
      <c r="H1" s="53" t="s">
        <v>65</v>
      </c>
    </row>
    <row r="2" spans="1:8" ht="12.75">
      <c r="A2" s="54" t="s">
        <v>59</v>
      </c>
      <c r="B2" s="15" t="s">
        <v>61</v>
      </c>
      <c r="C2" s="15" t="s">
        <v>63</v>
      </c>
      <c r="D2" s="38" t="s">
        <v>97</v>
      </c>
      <c r="E2" s="47" t="s">
        <v>71</v>
      </c>
      <c r="F2" s="15" t="s">
        <v>71</v>
      </c>
      <c r="G2" s="15" t="s">
        <v>71</v>
      </c>
      <c r="H2" s="55" t="s">
        <v>64</v>
      </c>
    </row>
    <row r="3" spans="1:8" ht="12.75">
      <c r="A3" s="31" t="s">
        <v>48</v>
      </c>
      <c r="B3" s="36">
        <f>HRSW!B4</f>
        <v>351.82</v>
      </c>
      <c r="C3" s="36">
        <f>HRSW!B18</f>
        <v>183.21</v>
      </c>
      <c r="D3" s="16">
        <f>B3-C3</f>
        <v>168.60999999999999</v>
      </c>
      <c r="E3" s="18">
        <v>900</v>
      </c>
      <c r="F3" s="19">
        <f aca="true" t="shared" si="0" ref="F3:F16">B3*E3</f>
        <v>316638</v>
      </c>
      <c r="G3" s="19">
        <f aca="true" t="shared" si="1" ref="G3:G16">E3*C3</f>
        <v>164889</v>
      </c>
      <c r="H3" s="32">
        <f>F3-G3</f>
        <v>151749</v>
      </c>
    </row>
    <row r="4" spans="1:8" ht="12.75">
      <c r="A4" s="31" t="s">
        <v>49</v>
      </c>
      <c r="B4" s="36">
        <f>Durum!B4</f>
        <v>306.27</v>
      </c>
      <c r="C4" s="36">
        <f>Durum!B18</f>
        <v>163.78000000000003</v>
      </c>
      <c r="D4" s="16">
        <f aca="true" t="shared" si="2" ref="D4:D16">B4-C4</f>
        <v>142.48999999999995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50</v>
      </c>
      <c r="B5" s="36">
        <f>Barley!B4</f>
        <v>304.29</v>
      </c>
      <c r="C5" s="36">
        <f>Barley!B18</f>
        <v>148.07</v>
      </c>
      <c r="D5" s="16">
        <f t="shared" si="2"/>
        <v>156.22000000000003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489.29</v>
      </c>
      <c r="C6" s="36">
        <f>Corn!B18</f>
        <v>289.94</v>
      </c>
      <c r="D6" s="16">
        <f t="shared" si="2"/>
        <v>199.35000000000002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345.59999999999997</v>
      </c>
      <c r="C7" s="36">
        <f>Soyb!B18</f>
        <v>125.85</v>
      </c>
      <c r="D7" s="16">
        <f t="shared" si="2"/>
        <v>219.74999999999997</v>
      </c>
      <c r="E7" s="18">
        <v>900</v>
      </c>
      <c r="F7" s="19">
        <f t="shared" si="0"/>
        <v>311039.99999999994</v>
      </c>
      <c r="G7" s="19">
        <f t="shared" si="1"/>
        <v>113265</v>
      </c>
      <c r="H7" s="32">
        <f t="shared" si="3"/>
        <v>197774.99999999994</v>
      </c>
    </row>
    <row r="8" spans="1:8" ht="12.75">
      <c r="A8" s="31" t="s">
        <v>80</v>
      </c>
      <c r="B8" s="36">
        <f>Drybean!B4</f>
        <v>360.15</v>
      </c>
      <c r="C8" s="36">
        <f>Drybean!B18</f>
        <v>203.45000000000002</v>
      </c>
      <c r="D8" s="16">
        <f t="shared" si="2"/>
        <v>156.69999999999996</v>
      </c>
      <c r="E8" s="18">
        <v>0</v>
      </c>
      <c r="F8" s="19">
        <f t="shared" si="0"/>
        <v>0</v>
      </c>
      <c r="G8" s="19">
        <f t="shared" si="1"/>
        <v>0</v>
      </c>
      <c r="H8" s="32">
        <f t="shared" si="3"/>
        <v>0</v>
      </c>
    </row>
    <row r="9" spans="1:8" ht="12.75">
      <c r="A9" s="31" t="s">
        <v>51</v>
      </c>
      <c r="B9" s="36">
        <f>Oil_SF!B4</f>
        <v>278.6</v>
      </c>
      <c r="C9" s="36">
        <f>Oil_SF!B18</f>
        <v>171.67000000000002</v>
      </c>
      <c r="D9" s="16">
        <f t="shared" si="2"/>
        <v>106.93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52</v>
      </c>
      <c r="B10" s="36">
        <f>Conf_SF!B4</f>
        <v>348</v>
      </c>
      <c r="C10" s="36">
        <f>Conf_SF!B18</f>
        <v>193.76</v>
      </c>
      <c r="D10" s="16">
        <f t="shared" si="2"/>
        <v>154.24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53</v>
      </c>
      <c r="B11" s="36">
        <f>Canola!B4</f>
        <v>336.35</v>
      </c>
      <c r="C11" s="36">
        <f>Canola!B18</f>
        <v>188.34000000000003</v>
      </c>
      <c r="D11" s="16">
        <f t="shared" si="2"/>
        <v>148.01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54</v>
      </c>
      <c r="B12" s="36">
        <f>Flax!B4</f>
        <v>281.98</v>
      </c>
      <c r="C12" s="36">
        <f>Flax!B18</f>
        <v>116.08999999999999</v>
      </c>
      <c r="D12" s="16">
        <f t="shared" si="2"/>
        <v>165.89000000000004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57</v>
      </c>
      <c r="B13" s="36">
        <f>Peas!B4</f>
        <v>220.5</v>
      </c>
      <c r="C13" s="36">
        <f>Peas!B18</f>
        <v>118.07</v>
      </c>
      <c r="D13" s="16">
        <f t="shared" si="2"/>
        <v>102.43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58</v>
      </c>
      <c r="B14" s="36">
        <f>Oats!B4</f>
        <v>183.95000000000002</v>
      </c>
      <c r="C14" s="36">
        <f>Oats!B18</f>
        <v>122.14</v>
      </c>
      <c r="D14" s="16">
        <f t="shared" si="2"/>
        <v>61.81000000000002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55</v>
      </c>
      <c r="B15" s="36">
        <f>Mustard!B4</f>
        <v>239</v>
      </c>
      <c r="C15" s="36">
        <f>Mustard!B18</f>
        <v>100.99</v>
      </c>
      <c r="D15" s="16">
        <f t="shared" si="2"/>
        <v>138.01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126</v>
      </c>
      <c r="B16" s="36">
        <f>'Wint.Wht'!B4</f>
        <v>317.5</v>
      </c>
      <c r="C16" s="36">
        <f>'Wint.Wht'!B18</f>
        <v>174.35000000000002</v>
      </c>
      <c r="D16" s="37">
        <f t="shared" si="2"/>
        <v>143.14999999999998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76</v>
      </c>
      <c r="B17" s="14"/>
      <c r="C17" s="14"/>
      <c r="D17" s="14"/>
      <c r="E17" s="20">
        <f>SUM(E3:E16)</f>
        <v>1800</v>
      </c>
      <c r="F17" s="20">
        <f>SUM(F3:F16)</f>
        <v>627678</v>
      </c>
      <c r="G17" s="20">
        <f>SUM(G3:G16)</f>
        <v>278154</v>
      </c>
      <c r="H17" s="34">
        <f>SUM(H3:H16)</f>
        <v>349523.99999999994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82" t="s">
        <v>47</v>
      </c>
      <c r="D19" s="82"/>
      <c r="E19" s="82"/>
      <c r="F19" s="3"/>
      <c r="G19" s="3"/>
      <c r="H19" s="3"/>
    </row>
    <row r="20" spans="1:8" ht="12.75">
      <c r="A20" s="56" t="s">
        <v>72</v>
      </c>
      <c r="B20" s="57"/>
      <c r="C20" s="57"/>
      <c r="D20" s="58"/>
      <c r="E20" s="57" t="s">
        <v>73</v>
      </c>
      <c r="F20" s="57"/>
      <c r="G20" s="57"/>
      <c r="H20" s="59"/>
    </row>
    <row r="21" spans="1:14" ht="12.75">
      <c r="A21" s="83" t="s">
        <v>81</v>
      </c>
      <c r="B21" s="80"/>
      <c r="C21" s="19">
        <f>F17</f>
        <v>627678</v>
      </c>
      <c r="D21" s="4"/>
      <c r="E21" s="80" t="s">
        <v>67</v>
      </c>
      <c r="F21" s="80"/>
      <c r="G21" s="19">
        <f>G17</f>
        <v>278154</v>
      </c>
      <c r="H21" s="60"/>
      <c r="N21" s="4"/>
    </row>
    <row r="22" spans="1:8" ht="12.75">
      <c r="A22" s="84" t="s">
        <v>77</v>
      </c>
      <c r="B22" s="81"/>
      <c r="C22" s="18">
        <v>21200</v>
      </c>
      <c r="D22" s="61" t="s">
        <v>69</v>
      </c>
      <c r="E22" s="81" t="s">
        <v>99</v>
      </c>
      <c r="F22" s="81"/>
      <c r="G22" s="18">
        <v>41900</v>
      </c>
      <c r="H22" s="62" t="s">
        <v>69</v>
      </c>
    </row>
    <row r="23" spans="1:11" ht="12.75">
      <c r="A23" s="78"/>
      <c r="B23" s="79"/>
      <c r="C23" s="18">
        <v>0</v>
      </c>
      <c r="D23" s="4"/>
      <c r="E23" s="81" t="s">
        <v>66</v>
      </c>
      <c r="F23" s="81"/>
      <c r="G23" s="18">
        <v>117360</v>
      </c>
      <c r="H23" s="63"/>
      <c r="K23" s="67"/>
    </row>
    <row r="24" spans="1:8" ht="12.75">
      <c r="A24" s="78"/>
      <c r="B24" s="79"/>
      <c r="C24" s="18">
        <v>0</v>
      </c>
      <c r="D24" s="4"/>
      <c r="E24" s="81" t="s">
        <v>98</v>
      </c>
      <c r="F24" s="81"/>
      <c r="G24" s="18">
        <v>0</v>
      </c>
      <c r="H24" s="63"/>
    </row>
    <row r="25" spans="1:8" ht="12.75">
      <c r="A25" s="78"/>
      <c r="B25" s="79"/>
      <c r="C25" s="18">
        <v>0</v>
      </c>
      <c r="D25" s="4"/>
      <c r="E25" s="81" t="s">
        <v>68</v>
      </c>
      <c r="F25" s="81"/>
      <c r="G25" s="18">
        <v>0</v>
      </c>
      <c r="H25" s="63"/>
    </row>
    <row r="26" spans="1:8" ht="12.75">
      <c r="A26" s="78"/>
      <c r="B26" s="79"/>
      <c r="C26" s="18">
        <v>0</v>
      </c>
      <c r="D26" s="4"/>
      <c r="E26" s="79"/>
      <c r="F26" s="79"/>
      <c r="G26" s="18">
        <v>0</v>
      </c>
      <c r="H26" s="63"/>
    </row>
    <row r="27" spans="1:8" ht="12.75">
      <c r="A27" s="78"/>
      <c r="B27" s="79"/>
      <c r="C27" s="18">
        <v>0</v>
      </c>
      <c r="D27" s="4"/>
      <c r="E27" s="79"/>
      <c r="F27" s="79"/>
      <c r="G27" s="18">
        <v>0</v>
      </c>
      <c r="H27" s="63"/>
    </row>
    <row r="28" spans="1:8" ht="12.75">
      <c r="A28" s="78" t="s">
        <v>79</v>
      </c>
      <c r="B28" s="79"/>
      <c r="C28" s="22">
        <v>0</v>
      </c>
      <c r="D28" s="64"/>
      <c r="E28" s="79" t="s">
        <v>78</v>
      </c>
      <c r="F28" s="79"/>
      <c r="G28" s="22">
        <v>11000</v>
      </c>
      <c r="H28" s="63"/>
    </row>
    <row r="29" spans="1:8" ht="12.75">
      <c r="A29" s="31" t="s">
        <v>65</v>
      </c>
      <c r="B29" s="4"/>
      <c r="C29" s="19">
        <f>SUM(C21:C28)</f>
        <v>648878</v>
      </c>
      <c r="D29" s="4"/>
      <c r="E29" s="4" t="s">
        <v>65</v>
      </c>
      <c r="F29" s="4"/>
      <c r="G29" s="29">
        <f>SUM(G21:G28)</f>
        <v>448414</v>
      </c>
      <c r="H29" s="60"/>
    </row>
    <row r="30" spans="1:8" ht="12.75">
      <c r="A30" s="65" t="s">
        <v>125</v>
      </c>
      <c r="B30" s="3"/>
      <c r="C30" s="3"/>
      <c r="D30" s="3"/>
      <c r="E30" s="3"/>
      <c r="F30" s="3"/>
      <c r="G30" s="68">
        <f>C29-G29</f>
        <v>200464</v>
      </c>
      <c r="H30" s="66"/>
    </row>
    <row r="31" ht="12.75">
      <c r="G31" s="6"/>
    </row>
    <row r="32" spans="1:8" ht="12.75">
      <c r="A32" s="70" t="s">
        <v>147</v>
      </c>
      <c r="B32" s="77"/>
      <c r="C32" s="77"/>
      <c r="D32" s="77"/>
      <c r="E32" s="77"/>
      <c r="F32" s="51" t="s">
        <v>136</v>
      </c>
      <c r="G32" s="76"/>
      <c r="H32" s="76"/>
    </row>
    <row r="33" spans="3:6" ht="12.75">
      <c r="C33" s="46"/>
      <c r="D33" s="46"/>
      <c r="E33" s="46"/>
      <c r="F33" s="46"/>
    </row>
    <row r="34" spans="1:12" ht="12.75">
      <c r="A34" t="s">
        <v>31</v>
      </c>
      <c r="B34" s="75" t="s">
        <v>137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 ht="12.7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 ht="12.7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 ht="12.7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ht="12.75">
      <c r="A39" t="s">
        <v>100</v>
      </c>
    </row>
    <row r="40" spans="1:12" ht="12.75">
      <c r="A40" s="25" t="s">
        <v>83</v>
      </c>
      <c r="B40" s="26" t="s">
        <v>84</v>
      </c>
      <c r="C40" s="26" t="s">
        <v>85</v>
      </c>
      <c r="D40" s="26" t="s">
        <v>86</v>
      </c>
      <c r="E40" s="26" t="s">
        <v>87</v>
      </c>
      <c r="F40" s="26" t="s">
        <v>88</v>
      </c>
      <c r="G40" s="26" t="s">
        <v>89</v>
      </c>
      <c r="H40" s="26" t="s">
        <v>90</v>
      </c>
      <c r="I40" s="26" t="s">
        <v>91</v>
      </c>
      <c r="J40" s="26" t="s">
        <v>92</v>
      </c>
      <c r="K40" s="26" t="s">
        <v>93</v>
      </c>
      <c r="L40" s="27" t="s">
        <v>94</v>
      </c>
    </row>
    <row r="41" spans="1:12" ht="12.75">
      <c r="A41" s="28" t="s">
        <v>48</v>
      </c>
      <c r="B41" s="29">
        <f>$E3*HRSW!$B7</f>
        <v>19800</v>
      </c>
      <c r="C41" s="29">
        <f>$E3*HRSW!$B8</f>
        <v>17100</v>
      </c>
      <c r="D41" s="29">
        <f>$E3*HRSW!$B9</f>
        <v>4950</v>
      </c>
      <c r="E41" s="29">
        <f>$E3*HRSW!$B10</f>
        <v>0</v>
      </c>
      <c r="F41" s="29">
        <f>$E3*HRSW!$B11</f>
        <v>66555</v>
      </c>
      <c r="G41" s="29">
        <f>$E3*HRSW!$B12</f>
        <v>14130</v>
      </c>
      <c r="H41" s="29">
        <f>$E3*HRSW!$B13</f>
        <v>17721</v>
      </c>
      <c r="I41" s="29">
        <f>$E3*HRSW!$B14</f>
        <v>14759.999999999998</v>
      </c>
      <c r="J41" s="29">
        <f>$E3*HRSW!$B15</f>
        <v>0</v>
      </c>
      <c r="K41" s="29">
        <f>$E3*HRSW!$B16</f>
        <v>5850</v>
      </c>
      <c r="L41" s="30">
        <f>$E3*HRSW!$B17</f>
        <v>4023</v>
      </c>
    </row>
    <row r="42" spans="1:12" ht="12.75">
      <c r="A42" s="31" t="s">
        <v>49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50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46467</v>
      </c>
      <c r="C45" s="19">
        <f>$E7*Soyb!$B8</f>
        <v>13050</v>
      </c>
      <c r="D45" s="19">
        <f>$E7*Soyb!$B9</f>
        <v>0</v>
      </c>
      <c r="E45" s="19">
        <f>$E7*Soyb!$B10</f>
        <v>6300</v>
      </c>
      <c r="F45" s="19">
        <f>$E7*Soyb!$B11</f>
        <v>198</v>
      </c>
      <c r="G45" s="19">
        <f>$E7*Soyb!$B12</f>
        <v>12330</v>
      </c>
      <c r="H45" s="19">
        <f>$E7*Soyb!$B13</f>
        <v>14805</v>
      </c>
      <c r="I45" s="19">
        <f>$E7*Soyb!$B14</f>
        <v>14202</v>
      </c>
      <c r="J45" s="19">
        <f>$E7*Soyb!$B15</f>
        <v>0</v>
      </c>
      <c r="K45" s="19">
        <f>$E7*Soyb!$B16</f>
        <v>3150</v>
      </c>
      <c r="L45" s="32">
        <f>$E7*Soyb!$B17</f>
        <v>2763</v>
      </c>
    </row>
    <row r="46" spans="1:12" ht="12.75">
      <c r="A46" s="31" t="s">
        <v>80</v>
      </c>
      <c r="B46" s="19">
        <f>$E8*Drybean!$B7</f>
        <v>0</v>
      </c>
      <c r="C46" s="19">
        <f>$E8*Drybean!$B8</f>
        <v>0</v>
      </c>
      <c r="D46" s="19">
        <f>$E8*Drybean!$B9</f>
        <v>0</v>
      </c>
      <c r="E46" s="19">
        <f>$E8*Drybean!$B10</f>
        <v>0</v>
      </c>
      <c r="F46" s="19">
        <f>$E8*Drybean!$B11</f>
        <v>0</v>
      </c>
      <c r="G46" s="19">
        <f>$E8*Drybean!$B12</f>
        <v>0</v>
      </c>
      <c r="H46" s="19">
        <f>$E8*Drybean!$B13</f>
        <v>0</v>
      </c>
      <c r="I46" s="19">
        <f>$E8*Drybean!$B14</f>
        <v>0</v>
      </c>
      <c r="J46" s="19">
        <f>$E8*Drybean!$B15</f>
        <v>0</v>
      </c>
      <c r="K46" s="19">
        <f>$E8*Drybean!$B16</f>
        <v>0</v>
      </c>
      <c r="L46" s="32">
        <f>$E8*Drybean!$B17</f>
        <v>0</v>
      </c>
    </row>
    <row r="47" spans="1:12" ht="12.75">
      <c r="A47" s="31" t="s">
        <v>51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52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53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54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57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58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55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56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76</v>
      </c>
      <c r="B55" s="20">
        <f>SUM(B41:B54)</f>
        <v>66267</v>
      </c>
      <c r="C55" s="20">
        <f aca="true" t="shared" si="4" ref="C55:L55">SUM(C41:C54)</f>
        <v>30150</v>
      </c>
      <c r="D55" s="20">
        <f t="shared" si="4"/>
        <v>4950</v>
      </c>
      <c r="E55" s="20">
        <f t="shared" si="4"/>
        <v>6300</v>
      </c>
      <c r="F55" s="20">
        <f t="shared" si="4"/>
        <v>66753</v>
      </c>
      <c r="G55" s="20">
        <f t="shared" si="4"/>
        <v>26460</v>
      </c>
      <c r="H55" s="20">
        <f t="shared" si="4"/>
        <v>32526</v>
      </c>
      <c r="I55" s="20">
        <f t="shared" si="4"/>
        <v>28962</v>
      </c>
      <c r="J55" s="20">
        <f t="shared" si="4"/>
        <v>0</v>
      </c>
      <c r="K55" s="20">
        <f t="shared" si="4"/>
        <v>9000</v>
      </c>
      <c r="L55" s="34">
        <f t="shared" si="4"/>
        <v>6786</v>
      </c>
    </row>
    <row r="56" spans="1:12" ht="12.75">
      <c r="A56" s="33" t="s">
        <v>95</v>
      </c>
      <c r="B56" s="20"/>
      <c r="C56" s="34"/>
      <c r="D56" s="35">
        <f>SUM(B55:L55)</f>
        <v>278154</v>
      </c>
      <c r="E56" s="21"/>
      <c r="F56" s="21"/>
      <c r="G56" s="21"/>
      <c r="H56" s="21"/>
      <c r="I56" s="21"/>
      <c r="J56" s="21"/>
      <c r="K56" s="21"/>
      <c r="L56" s="21"/>
    </row>
  </sheetData>
  <sheetProtection sheet="1" objects="1" scenarios="1"/>
  <mergeCells count="24">
    <mergeCell ref="A26:B26"/>
    <mergeCell ref="C19:E19"/>
    <mergeCell ref="A21:B21"/>
    <mergeCell ref="A22:B22"/>
    <mergeCell ref="A23:B23"/>
    <mergeCell ref="A24:B24"/>
    <mergeCell ref="A25:B25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B34:L34"/>
    <mergeCell ref="B35:L35"/>
    <mergeCell ref="B36:L36"/>
    <mergeCell ref="B37:L37"/>
    <mergeCell ref="B38:L38"/>
    <mergeCell ref="G32:H32"/>
    <mergeCell ref="B32:E32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49</v>
      </c>
      <c r="C2" s="85"/>
      <c r="D2" s="85"/>
      <c r="E2" s="85"/>
      <c r="F2" s="85"/>
      <c r="G2" s="85"/>
    </row>
    <row r="3" spans="1:7" ht="12.75">
      <c r="A3" t="s">
        <v>82</v>
      </c>
      <c r="B3" s="12">
        <v>7.18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351.82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22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19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5.5</v>
      </c>
      <c r="C9" s="85" t="s">
        <v>141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6" t="s">
        <v>148</v>
      </c>
      <c r="D10" s="85"/>
      <c r="E10" s="85"/>
      <c r="F10" s="85"/>
      <c r="G10" s="85"/>
    </row>
    <row r="11" spans="1:7" ht="12.75">
      <c r="A11" s="1" t="s">
        <v>12</v>
      </c>
      <c r="B11" s="11">
        <v>73.95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15.7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19.69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16.4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4.47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183.21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6.76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18.64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11.04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101.64</v>
      </c>
      <c r="C25" s="85"/>
      <c r="D25" s="85"/>
      <c r="E25" s="85"/>
      <c r="F25" s="85"/>
      <c r="G25" s="85"/>
    </row>
    <row r="26" spans="2:7" ht="12.75" customHeight="1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284.85</v>
      </c>
      <c r="C27" s="85"/>
      <c r="D27" s="85"/>
      <c r="E27" s="85"/>
      <c r="F27" s="85"/>
      <c r="G27" s="85"/>
    </row>
    <row r="28" spans="2:7" ht="12.75" customHeight="1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66.96999999999997</v>
      </c>
      <c r="C29" s="85"/>
      <c r="D29" s="85"/>
      <c r="E29" s="85"/>
      <c r="F29" s="85"/>
      <c r="G29" s="85"/>
    </row>
    <row r="30" spans="2:7" ht="12.75" customHeight="1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3.738979591836735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2.0742857142857143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5.8132653061224495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10:G10"/>
    <mergeCell ref="C11:G11"/>
    <mergeCell ref="C12:G12"/>
    <mergeCell ref="C13:G13"/>
    <mergeCell ref="C24:G24"/>
    <mergeCell ref="C25:G25"/>
    <mergeCell ref="C14:G14"/>
    <mergeCell ref="C15:G15"/>
    <mergeCell ref="C16:G16"/>
    <mergeCell ref="C17:G17"/>
    <mergeCell ref="C18:G18"/>
    <mergeCell ref="C19:G19"/>
    <mergeCell ref="C20:G20"/>
    <mergeCell ref="C21:G21"/>
    <mergeCell ref="C8:G8"/>
    <mergeCell ref="C9:G9"/>
    <mergeCell ref="C2:G2"/>
    <mergeCell ref="C3:G3"/>
    <mergeCell ref="C4:G4"/>
    <mergeCell ref="C5:G5"/>
    <mergeCell ref="C6:G6"/>
    <mergeCell ref="C7:G7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3" t="s">
        <v>0</v>
      </c>
      <c r="C1" s="88" t="s">
        <v>31</v>
      </c>
      <c r="D1" s="88"/>
      <c r="E1" s="88"/>
      <c r="F1" s="88"/>
      <c r="G1" s="88"/>
    </row>
    <row r="2" spans="1:7" ht="12.75">
      <c r="A2" t="s">
        <v>29</v>
      </c>
      <c r="B2" s="9">
        <v>41</v>
      </c>
      <c r="C2" s="85"/>
      <c r="D2" s="85"/>
      <c r="E2" s="85"/>
      <c r="F2" s="85"/>
      <c r="G2" s="85"/>
    </row>
    <row r="3" spans="1:7" ht="12.75">
      <c r="A3" t="s">
        <v>82</v>
      </c>
      <c r="B3" s="12">
        <v>7.47</v>
      </c>
      <c r="C3" s="85" t="s">
        <v>134</v>
      </c>
      <c r="D3" s="85"/>
      <c r="E3" s="85"/>
      <c r="F3" s="85"/>
      <c r="G3" s="85"/>
    </row>
    <row r="4" spans="1:7" ht="12.75">
      <c r="A4" t="s">
        <v>28</v>
      </c>
      <c r="B4" s="2">
        <f>B2*B3</f>
        <v>306.27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21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19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5.5</v>
      </c>
      <c r="C9" s="85" t="s">
        <v>141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 t="s">
        <v>146</v>
      </c>
      <c r="D10" s="85"/>
      <c r="E10" s="85"/>
      <c r="F10" s="85"/>
      <c r="G10" s="85"/>
    </row>
    <row r="11" spans="1:7" ht="12.75">
      <c r="A11" s="1" t="s">
        <v>12</v>
      </c>
      <c r="B11" s="11">
        <v>59.53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12.9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19.15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16.21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3.99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163.78000000000003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6.63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18.29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10.86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100.98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264.76000000000005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41.509999999999934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3.9946341463414643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2.4629268292682926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6.457560975609757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63</v>
      </c>
      <c r="C2" s="85"/>
      <c r="D2" s="85"/>
      <c r="E2" s="85"/>
      <c r="F2" s="85"/>
      <c r="G2" s="85"/>
    </row>
    <row r="3" spans="1:7" ht="12.75">
      <c r="A3" t="s">
        <v>82</v>
      </c>
      <c r="B3" s="12">
        <v>4.83</v>
      </c>
      <c r="C3" s="85" t="s">
        <v>151</v>
      </c>
      <c r="D3" s="85"/>
      <c r="E3" s="85"/>
      <c r="F3" s="85"/>
      <c r="G3" s="85"/>
    </row>
    <row r="4" spans="1:7" ht="12.75">
      <c r="A4" t="s">
        <v>28</v>
      </c>
      <c r="B4" s="2">
        <f>B2*B3</f>
        <v>304.29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15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16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1.5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55.35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10.5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22.03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17.58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3.61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148.07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7.22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20.27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12.14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104.83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252.89999999999998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51.39000000000004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2.35031746031746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1.6639682539682539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4.014285714285714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113</v>
      </c>
      <c r="C2" s="85"/>
      <c r="D2" s="85"/>
      <c r="E2" s="85"/>
      <c r="F2" s="85"/>
      <c r="G2" s="85"/>
    </row>
    <row r="3" spans="1:7" ht="12.75">
      <c r="A3" t="s">
        <v>82</v>
      </c>
      <c r="B3" s="12">
        <v>4.33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489.29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71.63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14.5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87.98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31.6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28.31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19.75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22.6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7.07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289.94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8.85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27.73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16.3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118.08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408.02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81.27000000000004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2.5658407079646017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1.0449557522123893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3.610796460176991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30</v>
      </c>
      <c r="C2" s="85"/>
      <c r="D2" s="85"/>
      <c r="E2" s="85"/>
      <c r="F2" s="85"/>
      <c r="G2" s="85"/>
    </row>
    <row r="3" spans="1:7" ht="12.75">
      <c r="A3" t="s">
        <v>82</v>
      </c>
      <c r="B3" s="12">
        <v>11.52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345.59999999999997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51.63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14.5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7</v>
      </c>
      <c r="C10" s="85" t="s">
        <v>138</v>
      </c>
      <c r="D10" s="85"/>
      <c r="E10" s="85"/>
      <c r="F10" s="85"/>
      <c r="G10" s="85"/>
    </row>
    <row r="11" spans="1:7" ht="12.75">
      <c r="A11" s="1" t="s">
        <v>12</v>
      </c>
      <c r="B11" s="11">
        <v>0.22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13.7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16.45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15.78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3.5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3.07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125.85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6.4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17.71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10.42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99.73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225.57999999999998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120.01999999999998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7</v>
      </c>
      <c r="C31" s="85"/>
      <c r="D31" s="85"/>
      <c r="E31" s="85"/>
      <c r="F31" s="85"/>
      <c r="G31" s="85"/>
    </row>
    <row r="32" spans="1:7" ht="12.75">
      <c r="A32" s="1" t="s">
        <v>22</v>
      </c>
      <c r="B32" s="2">
        <f>B18/B2</f>
        <v>4.194999999999999</v>
      </c>
      <c r="C32" s="85"/>
      <c r="D32" s="85"/>
      <c r="E32" s="85"/>
      <c r="F32" s="85"/>
      <c r="G32" s="85"/>
    </row>
    <row r="33" spans="1:7" ht="12.75">
      <c r="A33" t="s">
        <v>23</v>
      </c>
      <c r="B33" s="2">
        <f>B25/B2</f>
        <v>3.3243333333333336</v>
      </c>
      <c r="C33" s="85"/>
      <c r="D33" s="85"/>
      <c r="E33" s="85"/>
      <c r="F33" s="85"/>
      <c r="G33" s="85"/>
    </row>
    <row r="34" spans="1:7" ht="12.75">
      <c r="A34" t="s">
        <v>27</v>
      </c>
      <c r="B34" s="2">
        <f>B27/B2</f>
        <v>7.519333333333333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3" t="s">
        <v>0</v>
      </c>
      <c r="C1" s="87" t="s">
        <v>31</v>
      </c>
      <c r="D1" s="87"/>
      <c r="E1" s="87"/>
      <c r="F1" s="87"/>
      <c r="G1" s="87"/>
    </row>
    <row r="2" spans="1:7" ht="12.75">
      <c r="A2" t="s">
        <v>29</v>
      </c>
      <c r="B2" s="9">
        <v>1470</v>
      </c>
      <c r="C2" s="85"/>
      <c r="D2" s="85"/>
      <c r="E2" s="85"/>
      <c r="F2" s="85"/>
      <c r="G2" s="85"/>
    </row>
    <row r="3" spans="1:7" ht="12.75">
      <c r="A3" t="s">
        <v>30</v>
      </c>
      <c r="B3" s="10">
        <v>0.245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360.15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39</v>
      </c>
      <c r="C7" s="85"/>
      <c r="D7" s="85"/>
      <c r="E7" s="85"/>
      <c r="F7" s="85"/>
      <c r="G7" s="85"/>
    </row>
    <row r="8" spans="1:7" ht="12.75">
      <c r="A8" s="1" t="s">
        <v>9</v>
      </c>
      <c r="B8" s="11">
        <v>30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18</v>
      </c>
      <c r="C9" s="85" t="s">
        <v>139</v>
      </c>
      <c r="D9" s="85"/>
      <c r="E9" s="85"/>
      <c r="F9" s="85"/>
      <c r="G9" s="85"/>
    </row>
    <row r="10" spans="1:7" ht="12.75">
      <c r="A10" s="1" t="s">
        <v>10</v>
      </c>
      <c r="B10" s="11">
        <v>0</v>
      </c>
      <c r="C10" s="85"/>
      <c r="D10" s="85"/>
      <c r="E10" s="85"/>
      <c r="F10" s="85"/>
      <c r="G10" s="85"/>
    </row>
    <row r="11" spans="1:7" ht="12.75">
      <c r="A11" s="1" t="s">
        <v>12</v>
      </c>
      <c r="B11" s="11">
        <v>39.78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26.3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21.66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17.25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0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6.5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4.96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203.45000000000002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7.46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21.98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14.04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108.68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312.13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48.01999999999998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0.1384013605442177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0.07393197278911565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0.21233333333333332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3" t="s">
        <v>0</v>
      </c>
      <c r="C1" s="89" t="s">
        <v>31</v>
      </c>
      <c r="D1" s="87"/>
      <c r="E1" s="87"/>
      <c r="F1" s="87"/>
      <c r="G1" s="87"/>
    </row>
    <row r="2" spans="1:7" ht="12.75">
      <c r="A2" t="s">
        <v>29</v>
      </c>
      <c r="B2" s="9">
        <v>1400</v>
      </c>
      <c r="C2" s="85"/>
      <c r="D2" s="85"/>
      <c r="E2" s="85"/>
      <c r="F2" s="85"/>
      <c r="G2" s="85"/>
    </row>
    <row r="3" spans="1:7" ht="12.75">
      <c r="A3" t="s">
        <v>82</v>
      </c>
      <c r="B3" s="10">
        <v>0.199</v>
      </c>
      <c r="C3" s="85"/>
      <c r="D3" s="85"/>
      <c r="E3" s="85"/>
      <c r="F3" s="85"/>
      <c r="G3" s="85"/>
    </row>
    <row r="4" spans="1:7" ht="12.75">
      <c r="A4" t="s">
        <v>28</v>
      </c>
      <c r="B4" s="2">
        <f>B2*B3</f>
        <v>278.6</v>
      </c>
      <c r="C4" s="85"/>
      <c r="D4" s="85"/>
      <c r="E4" s="85"/>
      <c r="F4" s="85"/>
      <c r="G4" s="85"/>
    </row>
    <row r="5" spans="3:7" ht="12.75">
      <c r="C5" s="85"/>
      <c r="D5" s="85"/>
      <c r="E5" s="85"/>
      <c r="F5" s="85"/>
      <c r="G5" s="85"/>
    </row>
    <row r="6" spans="1:7" ht="12.75">
      <c r="A6" t="s">
        <v>1</v>
      </c>
      <c r="C6" s="85"/>
      <c r="D6" s="85"/>
      <c r="E6" s="85"/>
      <c r="F6" s="85"/>
      <c r="G6" s="85"/>
    </row>
    <row r="7" spans="1:7" ht="12.75">
      <c r="A7" s="1" t="s">
        <v>8</v>
      </c>
      <c r="B7" s="11">
        <v>31.2</v>
      </c>
      <c r="C7" s="86" t="s">
        <v>149</v>
      </c>
      <c r="D7" s="85"/>
      <c r="E7" s="85"/>
      <c r="F7" s="85"/>
      <c r="G7" s="85"/>
    </row>
    <row r="8" spans="1:7" ht="12.75">
      <c r="A8" s="1" t="s">
        <v>9</v>
      </c>
      <c r="B8" s="11">
        <v>24</v>
      </c>
      <c r="C8" s="85"/>
      <c r="D8" s="85"/>
      <c r="E8" s="85"/>
      <c r="F8" s="85"/>
      <c r="G8" s="85"/>
    </row>
    <row r="9" spans="1:7" ht="12.75">
      <c r="A9" s="1" t="s">
        <v>24</v>
      </c>
      <c r="B9" s="11">
        <v>0</v>
      </c>
      <c r="C9" s="85"/>
      <c r="D9" s="85"/>
      <c r="E9" s="85"/>
      <c r="F9" s="85"/>
      <c r="G9" s="85"/>
    </row>
    <row r="10" spans="1:7" ht="12.75">
      <c r="A10" s="1" t="s">
        <v>10</v>
      </c>
      <c r="B10" s="11">
        <v>6</v>
      </c>
      <c r="C10" s="85" t="s">
        <v>140</v>
      </c>
      <c r="D10" s="85"/>
      <c r="E10" s="85"/>
      <c r="F10" s="85"/>
      <c r="G10" s="85"/>
    </row>
    <row r="11" spans="1:7" ht="12.75">
      <c r="A11" s="1" t="s">
        <v>12</v>
      </c>
      <c r="B11" s="11">
        <v>36.52</v>
      </c>
      <c r="C11" s="85"/>
      <c r="D11" s="85"/>
      <c r="E11" s="85"/>
      <c r="F11" s="85"/>
      <c r="G11" s="85"/>
    </row>
    <row r="12" spans="1:7" ht="12.75">
      <c r="A12" s="1" t="s">
        <v>11</v>
      </c>
      <c r="B12" s="11">
        <v>19.4</v>
      </c>
      <c r="C12" s="85"/>
      <c r="D12" s="85"/>
      <c r="E12" s="85"/>
      <c r="F12" s="85"/>
      <c r="G12" s="85"/>
    </row>
    <row r="13" spans="1:7" ht="12.75">
      <c r="A13" s="1" t="s">
        <v>13</v>
      </c>
      <c r="B13" s="11">
        <v>19.55</v>
      </c>
      <c r="C13" s="85"/>
      <c r="D13" s="85"/>
      <c r="E13" s="85"/>
      <c r="F13" s="85"/>
      <c r="G13" s="85"/>
    </row>
    <row r="14" spans="1:7" ht="12.75">
      <c r="A14" s="1" t="s">
        <v>14</v>
      </c>
      <c r="B14" s="11">
        <v>14.51</v>
      </c>
      <c r="C14" s="85"/>
      <c r="D14" s="85"/>
      <c r="E14" s="85"/>
      <c r="F14" s="85"/>
      <c r="G14" s="85"/>
    </row>
    <row r="15" spans="1:7" ht="12.75">
      <c r="A15" s="1" t="s">
        <v>15</v>
      </c>
      <c r="B15" s="11">
        <v>2.8</v>
      </c>
      <c r="C15" s="85"/>
      <c r="D15" s="85"/>
      <c r="E15" s="85"/>
      <c r="F15" s="85"/>
      <c r="G15" s="85"/>
    </row>
    <row r="16" spans="1:7" ht="12.75">
      <c r="A16" s="1" t="s">
        <v>16</v>
      </c>
      <c r="B16" s="11">
        <v>13.5</v>
      </c>
      <c r="C16" s="85"/>
      <c r="D16" s="85"/>
      <c r="E16" s="85"/>
      <c r="F16" s="85"/>
      <c r="G16" s="85"/>
    </row>
    <row r="17" spans="1:7" ht="12.75">
      <c r="A17" s="1" t="s">
        <v>17</v>
      </c>
      <c r="B17" s="12">
        <v>4.19</v>
      </c>
      <c r="C17" s="85"/>
      <c r="D17" s="85"/>
      <c r="E17" s="85"/>
      <c r="F17" s="85"/>
      <c r="G17" s="85"/>
    </row>
    <row r="18" spans="1:7" ht="12.75">
      <c r="A18" t="s">
        <v>2</v>
      </c>
      <c r="B18" s="2">
        <f>SUM(B7:B17)</f>
        <v>171.67000000000002</v>
      </c>
      <c r="C18" s="85"/>
      <c r="D18" s="85"/>
      <c r="E18" s="85"/>
      <c r="F18" s="85"/>
      <c r="G18" s="85"/>
    </row>
    <row r="19" spans="2:7" ht="12.75">
      <c r="B19" s="2"/>
      <c r="C19" s="85"/>
      <c r="D19" s="85"/>
      <c r="E19" s="85"/>
      <c r="F19" s="85"/>
      <c r="G19" s="85"/>
    </row>
    <row r="20" spans="1:7" ht="12.75">
      <c r="A20" t="s">
        <v>3</v>
      </c>
      <c r="B20" s="2"/>
      <c r="C20" s="85"/>
      <c r="D20" s="85"/>
      <c r="E20" s="85"/>
      <c r="F20" s="85"/>
      <c r="G20" s="85"/>
    </row>
    <row r="21" spans="1:7" ht="12.75">
      <c r="A21" s="1" t="s">
        <v>18</v>
      </c>
      <c r="B21" s="7">
        <v>6.99</v>
      </c>
      <c r="C21" s="85"/>
      <c r="D21" s="85"/>
      <c r="E21" s="85"/>
      <c r="F21" s="85"/>
      <c r="G21" s="85"/>
    </row>
    <row r="22" spans="1:7" ht="12.75">
      <c r="A22" s="1" t="s">
        <v>19</v>
      </c>
      <c r="B22" s="7">
        <v>19.71</v>
      </c>
      <c r="C22" s="85"/>
      <c r="D22" s="85"/>
      <c r="E22" s="85"/>
      <c r="F22" s="85"/>
      <c r="G22" s="85"/>
    </row>
    <row r="23" spans="1:7" ht="12.75">
      <c r="A23" s="1" t="s">
        <v>20</v>
      </c>
      <c r="B23" s="7">
        <v>11.98</v>
      </c>
      <c r="C23" s="85"/>
      <c r="D23" s="85"/>
      <c r="E23" s="85"/>
      <c r="F23" s="85"/>
      <c r="G23" s="85"/>
    </row>
    <row r="24" spans="1:7" ht="12.75">
      <c r="A24" s="1" t="s">
        <v>21</v>
      </c>
      <c r="B24" s="8">
        <v>65.2</v>
      </c>
      <c r="C24" s="85"/>
      <c r="D24" s="85"/>
      <c r="E24" s="85"/>
      <c r="F24" s="85"/>
      <c r="G24" s="85"/>
    </row>
    <row r="25" spans="1:7" ht="12.75">
      <c r="A25" t="s">
        <v>4</v>
      </c>
      <c r="B25" s="2">
        <f>SUM(B21:B24)</f>
        <v>103.88000000000001</v>
      </c>
      <c r="C25" s="85"/>
      <c r="D25" s="85"/>
      <c r="E25" s="85"/>
      <c r="F25" s="85"/>
      <c r="G25" s="85"/>
    </row>
    <row r="26" spans="2:7" ht="12.75">
      <c r="B26" s="2"/>
      <c r="C26" s="85"/>
      <c r="D26" s="85"/>
      <c r="E26" s="85"/>
      <c r="F26" s="85"/>
      <c r="G26" s="85"/>
    </row>
    <row r="27" spans="1:7" ht="12.75">
      <c r="A27" t="s">
        <v>5</v>
      </c>
      <c r="B27" s="2">
        <f>B18+B25</f>
        <v>275.55</v>
      </c>
      <c r="C27" s="85"/>
      <c r="D27" s="85"/>
      <c r="E27" s="85"/>
      <c r="F27" s="85"/>
      <c r="G27" s="85"/>
    </row>
    <row r="28" spans="2:7" ht="12.75">
      <c r="B28" s="2"/>
      <c r="C28" s="85"/>
      <c r="D28" s="85"/>
      <c r="E28" s="85"/>
      <c r="F28" s="85"/>
      <c r="G28" s="85"/>
    </row>
    <row r="29" spans="1:7" ht="12.75">
      <c r="A29" t="s">
        <v>33</v>
      </c>
      <c r="B29" s="2">
        <f>B4-B27</f>
        <v>3.0500000000000114</v>
      </c>
      <c r="C29" s="85"/>
      <c r="D29" s="85"/>
      <c r="E29" s="85"/>
      <c r="F29" s="85"/>
      <c r="G29" s="85"/>
    </row>
    <row r="30" spans="2:7" ht="12.75">
      <c r="B30" s="2"/>
      <c r="C30" s="85"/>
      <c r="D30" s="85"/>
      <c r="E30" s="85"/>
      <c r="F30" s="85"/>
      <c r="G30" s="85"/>
    </row>
    <row r="31" spans="1:7" ht="12.75">
      <c r="A31" t="s">
        <v>6</v>
      </c>
      <c r="B31" s="24" t="s">
        <v>39</v>
      </c>
      <c r="C31" s="85"/>
      <c r="D31" s="85"/>
      <c r="E31" s="85"/>
      <c r="F31" s="85"/>
      <c r="G31" s="85"/>
    </row>
    <row r="32" spans="1:7" ht="12.75">
      <c r="A32" s="1" t="s">
        <v>22</v>
      </c>
      <c r="B32" s="13">
        <f>B18/B2</f>
        <v>0.12262142857142859</v>
      </c>
      <c r="C32" s="85"/>
      <c r="D32" s="85"/>
      <c r="E32" s="85"/>
      <c r="F32" s="85"/>
      <c r="G32" s="85"/>
    </row>
    <row r="33" spans="1:7" ht="12.75">
      <c r="A33" t="s">
        <v>23</v>
      </c>
      <c r="B33" s="13">
        <f>B25/B2</f>
        <v>0.0742</v>
      </c>
      <c r="C33" s="85"/>
      <c r="D33" s="85"/>
      <c r="E33" s="85"/>
      <c r="F33" s="85"/>
      <c r="G33" s="85"/>
    </row>
    <row r="34" spans="1:7" ht="12.75">
      <c r="A34" t="s">
        <v>27</v>
      </c>
      <c r="B34" s="13">
        <f>B27/B2</f>
        <v>0.1968214285714286</v>
      </c>
      <c r="C34" s="85"/>
      <c r="D34" s="85"/>
      <c r="E34" s="85"/>
      <c r="F34" s="85"/>
      <c r="G34" s="85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2009-12-11T15:56:28Z</cp:lastPrinted>
  <dcterms:created xsi:type="dcterms:W3CDTF">2005-01-10T15:34:54Z</dcterms:created>
  <dcterms:modified xsi:type="dcterms:W3CDTF">2010-12-15T16:38:23Z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