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<sst xmlns="http://schemas.openxmlformats.org/spreadsheetml/2006/main" count="400" uniqueCount="135">
  <si>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</si>
  <si>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</si>
  <si>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</si>
  <si>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</si>
  <si>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</si>
  <si>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</si>
  <si>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</si>
  <si>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</si>
  <si>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</si>
  <si>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</si>
  <si>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</si>
  <si>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</si>
  <si>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</si>
  <si>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</si>
  <si>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</si>
  <si>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</si>
  <si>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</si>
  <si>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</si>
  <si>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</si>
  <si>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</si>
  <si>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</si>
  <si>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</si>
  <si>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</si>
  <si>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</si>
  <si>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</si>
  <si>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</si>
  <si>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</si>
  <si>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</si>
  <si>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</si>
  <si>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</si>
  <si>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</si>
  <si>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</si>
  <si>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</si>
  <si>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</si>
  <si>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</si>
  <si>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</si>
  <si>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</si>
  <si>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</si>
  <si>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</si>
  <si>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</si>
  <si>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</si>
  <si>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</si>
  <si>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</si>
  <si>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</si>
  <si>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</si>
  <si>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</si>
  <si>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</si>
  <si>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</si>
  <si>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</si>
  <si>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</si>
  <si>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</si>
  <si>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</si>
  <si>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</si>
  <si>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</si>
  <si>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</si>
  <si>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</si>
  <si>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</si>
  <si>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</si>
  <si>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</si>
  <si>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</si>
  <si>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</si>
  <si>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</si>
  <si>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</si>
  <si>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</si>
  <si>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</si>
  <si>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</si>
  <si>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</si>
  <si>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</si>
  <si>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</si>
  <si>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</si>
  <si>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</si>
  <si>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</si>
  <si>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</si>
  <si>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</si>
  <si>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</si>
  <si>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</si>
  <si>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</si>
  <si>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</si>
  <si>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</si>
  <si>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</si>
  <si>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</si>
  <si>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</si>
  <si>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</si>
  <si>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</si>
  <si>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</si>
  <si>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</si>
  <si>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</si>
  <si>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</si>
  <si>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</si>
  <si>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</si>
  <si>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</si>
  <si>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</si>
  <si>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</si>
  <si>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</si>
  <si>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</si>
  <si>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</si>
  <si>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</si>
  <si>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</si>
  <si>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</si>
  <si>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</si>
  <si>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</si>
  <si>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</si>
  <si>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</si>
  <si>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</si>
  <si>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</si>
  <si>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</si>
  <si>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</si>
  <si>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</si>
  <si>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</si>
  <si>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</si>
  <si>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</si>
  <si>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</si>
  <si>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</si>
  <si>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</si>
  <si>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</si>
  <si>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</si>
  <si>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</si>
  <si>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</si>
  <si>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</si>
  <si>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</si>
  <si>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</si>
  <si>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</si>
  <si>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</si>
  <si>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Market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</si>
  <si>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</si>
  <si>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</si>
  <si>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</si>
  <si>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</si>
  <si>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</si>
  <si>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</si>
  <si>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</si>
  <si>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North Dakota 2017 Projected Crop Budgets - South Red River Valley</t>
  </si>
  <si>
    <t>Cereal grain aphid insecticide would cost about $4</t>
  </si>
  <si>
    <t>Malt price, estimate of feed barley price is $2.70</t>
  </si>
  <si>
    <t>Fungicide for white mold, second treatment maybe needed.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</si>
</sst>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131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83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84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85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86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87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88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127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128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89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90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91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126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92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93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117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94</v>
      </c>
      <c r="B19" s="38"/>
      <c r="C19" s="38"/>
      <c r="E19" s="38"/>
      <c r="F19" s="38"/>
      <c r="G19" s="38"/>
      <c r="H19" s="38"/>
    </row>
    <row r="20" spans="1:8" ht="12.75">
      <c r="A20" s="17" t="s">
        <v>95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96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97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98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99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100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101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102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103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109</v>
      </c>
      <c r="B32" s="36" t="s">
        <v>110</v>
      </c>
      <c r="C32" s="36"/>
      <c r="D32" s="39"/>
      <c r="E32" s="36" t="s">
        <v>111</v>
      </c>
      <c r="F32" s="36"/>
      <c r="G32" s="36"/>
      <c r="H32" s="36"/>
    </row>
    <row r="33" spans="1:11" ht="12.75">
      <c r="A33" s="36" t="s">
        <v>112</v>
      </c>
      <c r="B33" s="76" t="s">
        <v>113</v>
      </c>
      <c r="C33" s="77"/>
      <c r="D33" s="77"/>
      <c r="E33" s="77"/>
      <c r="F33" s="77"/>
      <c r="G33" s="77"/>
      <c r="H33" s="36" t="s">
        <v>114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82</v>
      </c>
      <c r="C2" s="70"/>
    </row>
    <row r="3" spans="1:3" ht="12.75">
      <c r="A3" t="s">
        <v>122</v>
      </c>
      <c r="B3" s="12">
        <v>2.33</v>
      </c>
      <c r="C3" s="70"/>
    </row>
    <row r="4" spans="1:3" ht="12.75">
      <c r="A4" t="s">
        <v>28</v>
      </c>
      <c r="B4" s="2">
        <f>B2*B3</f>
        <v>191.06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45.83</v>
      </c>
      <c r="C11" s="70"/>
    </row>
    <row r="12" spans="1:3" ht="12.75">
      <c r="A12" s="1" t="s">
        <v>11</v>
      </c>
      <c r="B12" s="11">
        <v>9.8</v>
      </c>
      <c r="C12" s="70"/>
    </row>
    <row r="13" spans="1:3" ht="12.75">
      <c r="A13" s="1" t="s">
        <v>13</v>
      </c>
      <c r="B13" s="11">
        <v>14.83</v>
      </c>
      <c r="C13" s="70"/>
    </row>
    <row r="14" spans="1:3" ht="12.75">
      <c r="A14" s="1" t="s">
        <v>14</v>
      </c>
      <c r="B14" s="11">
        <v>21.08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2.74</v>
      </c>
      <c r="C17" s="70"/>
    </row>
    <row r="18" spans="1:3" ht="12.75">
      <c r="A18" t="s">
        <v>2</v>
      </c>
      <c r="B18" s="2">
        <f>SUM(B7:B17)</f>
        <v>118.02999999999999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8.82</v>
      </c>
      <c r="C21" s="70"/>
    </row>
    <row r="22" spans="1:3" ht="12.75">
      <c r="A22" s="1" t="s">
        <v>19</v>
      </c>
      <c r="B22" s="7">
        <v>24.94</v>
      </c>
      <c r="C22" s="70"/>
    </row>
    <row r="23" spans="1:3" ht="12.75">
      <c r="A23" s="1" t="s">
        <v>20</v>
      </c>
      <c r="B23" s="7">
        <v>15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170.76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288.78999999999996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-97.72999999999996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1.4393902439024389</v>
      </c>
      <c r="C32" s="70"/>
    </row>
    <row r="33" spans="1:3" ht="12.75">
      <c r="A33" t="s">
        <v>23</v>
      </c>
      <c r="B33" s="2">
        <f>B25/B2</f>
        <v>2.082439024390244</v>
      </c>
      <c r="C33" s="70"/>
    </row>
    <row r="34" spans="1:3" ht="12.75">
      <c r="A34" t="s">
        <v>27</v>
      </c>
      <c r="B34" s="2">
        <f>B27/B2</f>
        <v>3.5218292682926826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57</v>
      </c>
      <c r="C2" s="70"/>
    </row>
    <row r="3" spans="1:3" ht="12.75">
      <c r="A3" t="s">
        <v>122</v>
      </c>
      <c r="B3" s="12">
        <v>4.41</v>
      </c>
      <c r="C3" s="70"/>
    </row>
    <row r="4" spans="1:3" ht="12.75">
      <c r="A4" t="s">
        <v>28</v>
      </c>
      <c r="B4" s="2">
        <f>B2*B3</f>
        <v>251.37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9.75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63.93</v>
      </c>
      <c r="C11" s="70"/>
    </row>
    <row r="12" spans="1:3" ht="12.75">
      <c r="A12" s="1" t="s">
        <v>11</v>
      </c>
      <c r="B12" s="11">
        <v>10</v>
      </c>
      <c r="C12" s="70"/>
    </row>
    <row r="13" spans="1:3" ht="12.75">
      <c r="A13" s="1" t="s">
        <v>13</v>
      </c>
      <c r="B13" s="11">
        <v>12.13</v>
      </c>
      <c r="C13" s="70"/>
    </row>
    <row r="14" spans="1:3" ht="12.75">
      <c r="A14" s="1" t="s">
        <v>14</v>
      </c>
      <c r="B14" s="11">
        <v>19.23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3.69</v>
      </c>
      <c r="C17" s="70"/>
    </row>
    <row r="18" spans="1:3" ht="12.75">
      <c r="A18" t="s">
        <v>2</v>
      </c>
      <c r="B18" s="2">
        <f>SUM(B7:B17)</f>
        <v>159.13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7.92</v>
      </c>
      <c r="C21" s="70"/>
    </row>
    <row r="22" spans="1:3" ht="12.75">
      <c r="A22" s="1" t="s">
        <v>19</v>
      </c>
      <c r="B22" s="7">
        <v>22.47</v>
      </c>
      <c r="C22" s="70"/>
    </row>
    <row r="23" spans="1:3" ht="12.75">
      <c r="A23" s="1" t="s">
        <v>20</v>
      </c>
      <c r="B23" s="7">
        <v>12.83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165.22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324.35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-72.98000000000002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2.791754385964912</v>
      </c>
      <c r="C32" s="70"/>
    </row>
    <row r="33" spans="1:3" ht="12.75">
      <c r="A33" t="s">
        <v>23</v>
      </c>
      <c r="B33" s="2">
        <f>B25/B2</f>
        <v>2.89859649122807</v>
      </c>
      <c r="C33" s="70"/>
    </row>
    <row r="34" spans="1:3" ht="12.75">
      <c r="A34" t="s">
        <v>27</v>
      </c>
      <c r="B34" s="2">
        <f>B27/B2</f>
        <v>5.690350877192983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5"/>
      <c r="B1" s="46" t="s">
        <v>123</v>
      </c>
      <c r="C1" s="46" t="s">
        <v>51</v>
      </c>
      <c r="D1" s="46" t="s">
        <v>104</v>
      </c>
      <c r="E1" s="47" t="s">
        <v>59</v>
      </c>
      <c r="F1" s="46" t="s">
        <v>63</v>
      </c>
      <c r="G1" s="46" t="s">
        <v>64</v>
      </c>
      <c r="H1" s="48" t="s">
        <v>54</v>
      </c>
    </row>
    <row r="2" spans="1:8" ht="12.75">
      <c r="A2" s="49" t="s">
        <v>49</v>
      </c>
      <c r="B2" s="15" t="s">
        <v>50</v>
      </c>
      <c r="C2" s="15" t="s">
        <v>52</v>
      </c>
      <c r="D2" s="40" t="s">
        <v>105</v>
      </c>
      <c r="E2" s="43" t="s">
        <v>60</v>
      </c>
      <c r="F2" s="15" t="s">
        <v>60</v>
      </c>
      <c r="G2" s="15" t="s">
        <v>60</v>
      </c>
      <c r="H2" s="50" t="s">
        <v>53</v>
      </c>
    </row>
    <row r="3" spans="1:8" ht="12.75">
      <c r="A3" s="30" t="s">
        <v>43</v>
      </c>
      <c r="B3" s="41">
        <f>HRSW!B4</f>
        <v>301.49</v>
      </c>
      <c r="C3" s="41">
        <f>HRSW!B18</f>
        <v>179.02</v>
      </c>
      <c r="D3" s="16">
        <f>B3-C3</f>
        <v>122.47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1">
        <f>Barley!B4</f>
        <v>304</v>
      </c>
      <c r="C4" s="41">
        <f>Barley!B18</f>
        <v>163.37</v>
      </c>
      <c r="D4" s="16">
        <f aca="true" t="shared" si="2" ref="D4:D11">B4-C4</f>
        <v>140.63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452.09999999999997</v>
      </c>
      <c r="C5" s="41">
        <f>Corn!B18</f>
        <v>300.45000000000005</v>
      </c>
      <c r="D5" s="16">
        <f t="shared" si="2"/>
        <v>151.64999999999992</v>
      </c>
      <c r="E5" s="18">
        <v>900</v>
      </c>
      <c r="F5" s="19">
        <f t="shared" si="0"/>
        <v>406889.99999999994</v>
      </c>
      <c r="G5" s="19">
        <f t="shared" si="1"/>
        <v>270405.00000000006</v>
      </c>
      <c r="H5" s="31">
        <f t="shared" si="3"/>
        <v>136484.99999999988</v>
      </c>
    </row>
    <row r="6" spans="1:8" ht="12.75">
      <c r="A6" s="30" t="s">
        <v>25</v>
      </c>
      <c r="B6" s="41">
        <f>Soyb!B4</f>
        <v>322.92</v>
      </c>
      <c r="C6" s="41">
        <f>Soyb!B18</f>
        <v>141.29</v>
      </c>
      <c r="D6" s="16">
        <f t="shared" si="2"/>
        <v>181.63000000000002</v>
      </c>
      <c r="E6" s="18">
        <v>900</v>
      </c>
      <c r="F6" s="19">
        <f t="shared" si="0"/>
        <v>290628</v>
      </c>
      <c r="G6" s="19">
        <f t="shared" si="1"/>
        <v>127161</v>
      </c>
      <c r="H6" s="31">
        <f t="shared" si="3"/>
        <v>163467</v>
      </c>
    </row>
    <row r="7" spans="1:8" ht="12.75">
      <c r="A7" s="30" t="s">
        <v>68</v>
      </c>
      <c r="B7" s="41">
        <f>Drybean!B4</f>
        <v>420</v>
      </c>
      <c r="C7" s="41">
        <f>Drybean!B18</f>
        <v>232.86</v>
      </c>
      <c r="D7" s="16">
        <f t="shared" si="2"/>
        <v>187.14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1">
        <f>Oil_SF!B4</f>
        <v>294.06</v>
      </c>
      <c r="C8" s="41">
        <f>Oil_SF!B18</f>
        <v>170.98</v>
      </c>
      <c r="D8" s="16">
        <f t="shared" si="2"/>
        <v>123.08000000000001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1">
        <f>Conf_SF!B4</f>
        <v>366.75</v>
      </c>
      <c r="C9" s="41">
        <f>Conf_SF!B18</f>
        <v>205.04999999999998</v>
      </c>
      <c r="D9" s="16">
        <f t="shared" si="2"/>
        <v>161.70000000000002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1">
        <f>Oats!B4</f>
        <v>191.06</v>
      </c>
      <c r="C10" s="41">
        <f>Oats!B18</f>
        <v>118.02999999999999</v>
      </c>
      <c r="D10" s="16">
        <f t="shared" si="2"/>
        <v>73.03000000000002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1">
        <f>'Wint.Wht'!B4</f>
        <v>251.37</v>
      </c>
      <c r="C11" s="41">
        <f>'Wint.Wht'!B18</f>
        <v>159.13</v>
      </c>
      <c r="D11" s="16">
        <f t="shared" si="2"/>
        <v>92.24000000000001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65</v>
      </c>
      <c r="B12" s="14"/>
      <c r="C12" s="14"/>
      <c r="D12" s="14"/>
      <c r="E12" s="20">
        <f>SUM(E3:E11)</f>
        <v>1800</v>
      </c>
      <c r="F12" s="20">
        <f>SUM(F3:F11)</f>
        <v>697518</v>
      </c>
      <c r="G12" s="20">
        <f>SUM(G3:G11)</f>
        <v>397566.00000000006</v>
      </c>
      <c r="H12" s="33">
        <f>SUM(H3:H11)</f>
        <v>299951.9999999999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5" t="s">
        <v>42</v>
      </c>
      <c r="D14" s="85"/>
      <c r="E14" s="85"/>
      <c r="F14" s="3"/>
      <c r="G14" s="3"/>
      <c r="H14" s="3"/>
    </row>
    <row r="15" spans="1:8" ht="12.75">
      <c r="A15" s="51" t="s">
        <v>61</v>
      </c>
      <c r="B15" s="52"/>
      <c r="C15" s="52"/>
      <c r="D15" s="53"/>
      <c r="E15" s="52" t="s">
        <v>62</v>
      </c>
      <c r="F15" s="52"/>
      <c r="G15" s="52"/>
      <c r="H15" s="54"/>
    </row>
    <row r="16" spans="1:8" ht="12.75">
      <c r="A16" s="80" t="s">
        <v>28</v>
      </c>
      <c r="B16" s="81"/>
      <c r="C16" s="19">
        <f>F12</f>
        <v>697518</v>
      </c>
      <c r="D16" s="4"/>
      <c r="E16" s="81" t="s">
        <v>56</v>
      </c>
      <c r="F16" s="81"/>
      <c r="G16" s="19">
        <f>G12</f>
        <v>397566.00000000006</v>
      </c>
      <c r="H16" s="55"/>
    </row>
    <row r="17" spans="1:8" ht="12.75">
      <c r="A17" s="82" t="s">
        <v>130</v>
      </c>
      <c r="B17" s="83"/>
      <c r="C17" s="18">
        <v>0</v>
      </c>
      <c r="D17" s="56" t="s">
        <v>58</v>
      </c>
      <c r="E17" s="83" t="s">
        <v>106</v>
      </c>
      <c r="F17" s="83"/>
      <c r="G17" s="18">
        <v>48500</v>
      </c>
      <c r="H17" s="57" t="s">
        <v>58</v>
      </c>
    </row>
    <row r="18" spans="1:8" ht="12.75">
      <c r="A18" s="84"/>
      <c r="B18" s="78"/>
      <c r="C18" s="58">
        <v>0</v>
      </c>
      <c r="D18" s="59"/>
      <c r="E18" s="83" t="s">
        <v>55</v>
      </c>
      <c r="F18" s="83"/>
      <c r="G18" s="18">
        <v>219600</v>
      </c>
      <c r="H18" s="60"/>
    </row>
    <row r="19" spans="1:8" ht="12.75">
      <c r="A19" s="84"/>
      <c r="B19" s="78"/>
      <c r="C19" s="58">
        <v>0</v>
      </c>
      <c r="D19" s="4"/>
      <c r="E19" s="83" t="s">
        <v>107</v>
      </c>
      <c r="F19" s="83"/>
      <c r="G19" s="18">
        <v>0</v>
      </c>
      <c r="H19" s="60"/>
    </row>
    <row r="20" spans="1:8" ht="12.75">
      <c r="A20" s="84"/>
      <c r="B20" s="78"/>
      <c r="C20" s="58">
        <v>0</v>
      </c>
      <c r="D20" s="4"/>
      <c r="E20" s="83" t="s">
        <v>57</v>
      </c>
      <c r="F20" s="83"/>
      <c r="G20" s="18">
        <v>0</v>
      </c>
      <c r="H20" s="60"/>
    </row>
    <row r="21" spans="1:8" ht="12.75">
      <c r="A21" s="84"/>
      <c r="B21" s="78"/>
      <c r="C21" s="58">
        <v>0</v>
      </c>
      <c r="D21" s="4"/>
      <c r="E21" s="78" t="s">
        <v>129</v>
      </c>
      <c r="F21" s="78"/>
      <c r="G21" s="61">
        <v>0</v>
      </c>
      <c r="H21" s="60"/>
    </row>
    <row r="22" spans="1:8" ht="12.75">
      <c r="A22" s="84"/>
      <c r="B22" s="78"/>
      <c r="C22" s="58">
        <v>0</v>
      </c>
      <c r="D22" s="4"/>
      <c r="E22" s="78"/>
      <c r="F22" s="78"/>
      <c r="G22" s="61">
        <v>0</v>
      </c>
      <c r="H22" s="60"/>
    </row>
    <row r="23" spans="1:8" ht="12.75">
      <c r="A23" s="84" t="s">
        <v>67</v>
      </c>
      <c r="B23" s="78"/>
      <c r="C23" s="44">
        <v>0</v>
      </c>
      <c r="D23" s="59"/>
      <c r="E23" s="78" t="s">
        <v>66</v>
      </c>
      <c r="F23" s="78"/>
      <c r="G23" s="44">
        <v>14100</v>
      </c>
      <c r="H23" s="60"/>
    </row>
    <row r="24" spans="1:8" ht="12.75">
      <c r="A24" s="30" t="s">
        <v>54</v>
      </c>
      <c r="B24" s="4"/>
      <c r="C24" s="19">
        <f>SUM(C16:C23)</f>
        <v>697518</v>
      </c>
      <c r="D24" s="4"/>
      <c r="E24" s="4" t="s">
        <v>54</v>
      </c>
      <c r="F24" s="4"/>
      <c r="G24" s="28">
        <f>SUM(G16:G23)</f>
        <v>679766</v>
      </c>
      <c r="H24" s="55"/>
    </row>
    <row r="25" spans="1:8" ht="12.75">
      <c r="A25" s="62" t="s">
        <v>108</v>
      </c>
      <c r="B25" s="3"/>
      <c r="C25" s="3"/>
      <c r="D25" s="3"/>
      <c r="E25" s="3"/>
      <c r="F25" s="3"/>
      <c r="G25" s="64">
        <f>C24-G24</f>
        <v>17752</v>
      </c>
      <c r="H25" s="63"/>
    </row>
    <row r="26" ht="12.75">
      <c r="G26" s="6"/>
    </row>
    <row r="27" spans="1:8" ht="12.75">
      <c r="A27" s="69" t="s">
        <v>121</v>
      </c>
      <c r="B27" s="86"/>
      <c r="C27" s="86"/>
      <c r="D27" s="86"/>
      <c r="E27" s="86"/>
      <c r="F27" s="65" t="s">
        <v>115</v>
      </c>
      <c r="G27" s="87"/>
      <c r="H27" s="87"/>
    </row>
    <row r="28" spans="3:6" ht="12.75">
      <c r="C28" s="66"/>
      <c r="D28" s="66"/>
      <c r="E28" s="66"/>
      <c r="F28" s="66"/>
    </row>
    <row r="29" spans="1:12" ht="12.75">
      <c r="A29" t="s">
        <v>30</v>
      </c>
      <c r="B29" s="79" t="s">
        <v>116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12.7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 ht="12.7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 ht="12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 ht="12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 ht="12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6" ht="12.75">
      <c r="A36" t="s">
        <v>82</v>
      </c>
    </row>
    <row r="37" spans="1:12" ht="12.75">
      <c r="A37" s="24" t="s">
        <v>69</v>
      </c>
      <c r="B37" s="25" t="s">
        <v>70</v>
      </c>
      <c r="C37" s="25" t="s">
        <v>71</v>
      </c>
      <c r="D37" s="25" t="s">
        <v>72</v>
      </c>
      <c r="E37" s="25" t="s">
        <v>73</v>
      </c>
      <c r="F37" s="25" t="s">
        <v>74</v>
      </c>
      <c r="G37" s="25" t="s">
        <v>75</v>
      </c>
      <c r="H37" s="25" t="s">
        <v>76</v>
      </c>
      <c r="I37" s="25" t="s">
        <v>77</v>
      </c>
      <c r="J37" s="25" t="s">
        <v>78</v>
      </c>
      <c r="K37" s="25" t="s">
        <v>79</v>
      </c>
      <c r="L37" s="26" t="s">
        <v>80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83817</v>
      </c>
      <c r="C40" s="19">
        <f>$E5*Corn!$B8</f>
        <v>22500</v>
      </c>
      <c r="D40" s="19">
        <f>$E5*Corn!$B9</f>
        <v>0</v>
      </c>
      <c r="E40" s="19">
        <f>$E5*Corn!$B10</f>
        <v>0</v>
      </c>
      <c r="F40" s="19">
        <f>$E5*Corn!$B11</f>
        <v>72036</v>
      </c>
      <c r="G40" s="19">
        <f>$E5*Corn!$B12</f>
        <v>15840.000000000002</v>
      </c>
      <c r="H40" s="19">
        <f>$E5*Corn!$B13</f>
        <v>17028</v>
      </c>
      <c r="I40" s="19">
        <f>$E5*Corn!$B14</f>
        <v>23967</v>
      </c>
      <c r="J40" s="19">
        <f>$E5*Corn!$B15</f>
        <v>22194</v>
      </c>
      <c r="K40" s="19">
        <f>$E5*Corn!$B16</f>
        <v>6750</v>
      </c>
      <c r="L40" s="31">
        <f>$E5*Corn!$B17</f>
        <v>6273</v>
      </c>
    </row>
    <row r="41" spans="1:12" ht="12.75">
      <c r="A41" s="30" t="s">
        <v>25</v>
      </c>
      <c r="B41" s="19">
        <f>$E6*Soyb!$B7</f>
        <v>59175</v>
      </c>
      <c r="C41" s="19">
        <f>$E6*Soyb!$B8</f>
        <v>21600</v>
      </c>
      <c r="D41" s="19">
        <f>$E6*Soyb!$B9</f>
        <v>0</v>
      </c>
      <c r="E41" s="19">
        <f>$E6*Soyb!$B10</f>
        <v>3600</v>
      </c>
      <c r="F41" s="19">
        <f>$E6*Soyb!$B11</f>
        <v>2340</v>
      </c>
      <c r="G41" s="19">
        <f>$E6*Soyb!$B12</f>
        <v>8910</v>
      </c>
      <c r="H41" s="19">
        <f>$E6*Soyb!$B13</f>
        <v>9990</v>
      </c>
      <c r="I41" s="19">
        <f>$E6*Soyb!$B14</f>
        <v>17244</v>
      </c>
      <c r="J41" s="19">
        <f>$E6*Soyb!$B15</f>
        <v>0</v>
      </c>
      <c r="K41" s="19">
        <f>$E6*Soyb!$B16</f>
        <v>1350</v>
      </c>
      <c r="L41" s="31">
        <f>$E6*Soyb!$B17</f>
        <v>2952</v>
      </c>
    </row>
    <row r="42" spans="1:12" ht="12.75">
      <c r="A42" s="30" t="s">
        <v>68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65</v>
      </c>
      <c r="B47" s="20">
        <f aca="true" t="shared" si="4" ref="B47:L47">SUM(B38:B46)</f>
        <v>142992</v>
      </c>
      <c r="C47" s="20">
        <f t="shared" si="4"/>
        <v>44100</v>
      </c>
      <c r="D47" s="20">
        <f t="shared" si="4"/>
        <v>0</v>
      </c>
      <c r="E47" s="20">
        <f t="shared" si="4"/>
        <v>3600</v>
      </c>
      <c r="F47" s="20">
        <f t="shared" si="4"/>
        <v>74376</v>
      </c>
      <c r="G47" s="20">
        <f t="shared" si="4"/>
        <v>24750</v>
      </c>
      <c r="H47" s="20">
        <f t="shared" si="4"/>
        <v>27018</v>
      </c>
      <c r="I47" s="20">
        <f t="shared" si="4"/>
        <v>41211</v>
      </c>
      <c r="J47" s="20">
        <f t="shared" si="4"/>
        <v>22194</v>
      </c>
      <c r="K47" s="20">
        <f t="shared" si="4"/>
        <v>8100</v>
      </c>
      <c r="L47" s="33">
        <f t="shared" si="4"/>
        <v>9225</v>
      </c>
    </row>
    <row r="48" spans="1:12" ht="12.75">
      <c r="A48" s="32" t="s">
        <v>81</v>
      </c>
      <c r="B48" s="20"/>
      <c r="C48" s="33"/>
      <c r="D48" s="34">
        <f>SUM(B47:L47)</f>
        <v>397566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59</v>
      </c>
      <c r="C2" s="70"/>
    </row>
    <row r="3" spans="1:3" ht="12.75">
      <c r="A3" t="s">
        <v>122</v>
      </c>
      <c r="B3" s="12">
        <v>5.11</v>
      </c>
      <c r="C3" s="70"/>
    </row>
    <row r="4" spans="1:3" ht="12.75">
      <c r="A4" t="s">
        <v>28</v>
      </c>
      <c r="B4" s="2">
        <f>B2*B3</f>
        <v>301.49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 t="s">
        <v>132</v>
      </c>
    </row>
    <row r="11" spans="1:3" ht="12.75">
      <c r="A11" s="1" t="s">
        <v>12</v>
      </c>
      <c r="B11" s="11">
        <v>66.59</v>
      </c>
      <c r="C11" s="70"/>
    </row>
    <row r="12" spans="1:3" ht="12.75">
      <c r="A12" s="1" t="s">
        <v>11</v>
      </c>
      <c r="B12" s="11">
        <v>10.1</v>
      </c>
      <c r="C12" s="70"/>
    </row>
    <row r="13" spans="1:3" ht="12.75">
      <c r="A13" s="1" t="s">
        <v>13</v>
      </c>
      <c r="B13" s="11">
        <v>13.51</v>
      </c>
      <c r="C13" s="70"/>
    </row>
    <row r="14" spans="1:3" ht="12.75">
      <c r="A14" s="1" t="s">
        <v>14</v>
      </c>
      <c r="B14" s="11">
        <v>20.67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4.15</v>
      </c>
      <c r="C17" s="70"/>
    </row>
    <row r="18" spans="1:3" ht="12.75">
      <c r="A18" t="s">
        <v>2</v>
      </c>
      <c r="B18" s="2">
        <f>SUM(B7:B17)</f>
        <v>179.02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8.29</v>
      </c>
      <c r="C21" s="70"/>
    </row>
    <row r="22" spans="1:3" ht="12.75">
      <c r="A22" s="1" t="s">
        <v>19</v>
      </c>
      <c r="B22" s="7">
        <v>23.91</v>
      </c>
      <c r="C22" s="70"/>
    </row>
    <row r="23" spans="1:3" ht="12.75">
      <c r="A23" s="1" t="s">
        <v>20</v>
      </c>
      <c r="B23" s="7">
        <v>14.01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168.21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347.23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-45.74000000000001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3.0342372881355932</v>
      </c>
      <c r="C32" s="70"/>
    </row>
    <row r="33" spans="1:3" ht="12.75">
      <c r="A33" t="s">
        <v>23</v>
      </c>
      <c r="B33" s="2">
        <f>B25/B2</f>
        <v>2.8510169491525423</v>
      </c>
      <c r="C33" s="70"/>
    </row>
    <row r="34" spans="1:3" ht="12.75">
      <c r="A34" t="s">
        <v>27</v>
      </c>
      <c r="B34" s="2">
        <f>B27/B2</f>
        <v>5.885254237288136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122</v>
      </c>
      <c r="B3" s="12">
        <v>4</v>
      </c>
      <c r="C3" s="73" t="s">
        <v>133</v>
      </c>
    </row>
    <row r="4" spans="1:3" ht="12.75">
      <c r="A4" t="s">
        <v>28</v>
      </c>
      <c r="B4" s="2">
        <f>B2*B3</f>
        <v>304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15.5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50.39</v>
      </c>
      <c r="C11" s="70"/>
    </row>
    <row r="12" spans="1:3" ht="12.75">
      <c r="A12" s="1" t="s">
        <v>11</v>
      </c>
      <c r="B12" s="11">
        <v>13.4</v>
      </c>
      <c r="C12" s="70"/>
    </row>
    <row r="13" spans="1:3" ht="12.75">
      <c r="A13" s="1" t="s">
        <v>13</v>
      </c>
      <c r="B13" s="11">
        <v>14.88</v>
      </c>
      <c r="C13" s="70"/>
    </row>
    <row r="14" spans="1:3" ht="12.75">
      <c r="A14" s="1" t="s">
        <v>14</v>
      </c>
      <c r="B14" s="11">
        <v>21.71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3.79</v>
      </c>
      <c r="C17" s="70"/>
    </row>
    <row r="18" spans="1:3" ht="12.75">
      <c r="A18" t="s">
        <v>2</v>
      </c>
      <c r="B18" s="2">
        <f>SUM(B7:B17)</f>
        <v>163.37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8.86</v>
      </c>
      <c r="C21" s="70"/>
    </row>
    <row r="22" spans="1:3" ht="12.75">
      <c r="A22" s="1" t="s">
        <v>19</v>
      </c>
      <c r="B22" s="7">
        <v>25.3</v>
      </c>
      <c r="C22" s="70"/>
    </row>
    <row r="23" spans="1:3" ht="12.75">
      <c r="A23" s="1" t="s">
        <v>20</v>
      </c>
      <c r="B23" s="7">
        <v>15.33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171.49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334.86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-30.860000000000014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2.149605263157895</v>
      </c>
      <c r="C32" s="70"/>
    </row>
    <row r="33" spans="1:3" ht="12.75">
      <c r="A33" t="s">
        <v>23</v>
      </c>
      <c r="B33" s="2">
        <f>B25/B2</f>
        <v>2.256447368421053</v>
      </c>
      <c r="C33" s="70"/>
    </row>
    <row r="34" spans="1:3" ht="12.75">
      <c r="A34" t="s">
        <v>27</v>
      </c>
      <c r="B34" s="2">
        <f>B27/B2</f>
        <v>4.406052631578947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137</v>
      </c>
      <c r="C2" s="70"/>
    </row>
    <row r="3" spans="1:3" ht="12.75">
      <c r="A3" t="s">
        <v>122</v>
      </c>
      <c r="B3" s="12">
        <v>3.3</v>
      </c>
      <c r="C3" s="70"/>
    </row>
    <row r="4" spans="1:3" ht="12.75">
      <c r="A4" t="s">
        <v>28</v>
      </c>
      <c r="B4" s="2">
        <f>B2*B3</f>
        <v>452.09999999999997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93.13</v>
      </c>
      <c r="C7" s="70"/>
    </row>
    <row r="8" spans="1:3" ht="12.75">
      <c r="A8" s="1" t="s">
        <v>9</v>
      </c>
      <c r="B8" s="11">
        <v>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80.04</v>
      </c>
      <c r="C11" s="70"/>
    </row>
    <row r="12" spans="1:3" ht="12.75">
      <c r="A12" s="1" t="s">
        <v>11</v>
      </c>
      <c r="B12" s="11">
        <v>17.6</v>
      </c>
      <c r="C12" s="70"/>
    </row>
    <row r="13" spans="1:3" ht="12.75">
      <c r="A13" s="1" t="s">
        <v>13</v>
      </c>
      <c r="B13" s="11">
        <v>18.92</v>
      </c>
      <c r="C13" s="70"/>
    </row>
    <row r="14" spans="1:3" ht="12.75">
      <c r="A14" s="1" t="s">
        <v>14</v>
      </c>
      <c r="B14" s="11">
        <v>26.63</v>
      </c>
      <c r="C14" s="70"/>
    </row>
    <row r="15" spans="1:3" ht="12.75">
      <c r="A15" s="1" t="s">
        <v>15</v>
      </c>
      <c r="B15" s="11">
        <v>24.66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6.97</v>
      </c>
      <c r="C17" s="70"/>
    </row>
    <row r="18" spans="1:3" ht="12.75">
      <c r="A18" t="s">
        <v>2</v>
      </c>
      <c r="B18" s="2">
        <f>SUM(B7:B17)</f>
        <v>300.45000000000005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10.91</v>
      </c>
      <c r="C21" s="70"/>
    </row>
    <row r="22" spans="1:3" ht="12.75">
      <c r="A22" s="1" t="s">
        <v>19</v>
      </c>
      <c r="B22" s="7">
        <v>35.52</v>
      </c>
      <c r="C22" s="70"/>
    </row>
    <row r="23" spans="1:3" ht="12.75">
      <c r="A23" s="1" t="s">
        <v>20</v>
      </c>
      <c r="B23" s="7">
        <v>20.41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188.84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489.2900000000001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-37.19000000000011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2.193065693430657</v>
      </c>
      <c r="C32" s="70"/>
    </row>
    <row r="33" spans="1:3" ht="12.75">
      <c r="A33" t="s">
        <v>23</v>
      </c>
      <c r="B33" s="2">
        <f>B25/B2</f>
        <v>1.3783941605839416</v>
      </c>
      <c r="C33" s="70"/>
    </row>
    <row r="34" spans="1:3" ht="12.75">
      <c r="A34" t="s">
        <v>27</v>
      </c>
      <c r="B34" s="2">
        <f>B27/B2</f>
        <v>3.571459854014599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36</v>
      </c>
      <c r="C2" s="70"/>
    </row>
    <row r="3" spans="1:3" ht="12.75">
      <c r="A3" t="s">
        <v>122</v>
      </c>
      <c r="B3" s="12">
        <v>8.97</v>
      </c>
      <c r="C3" s="70"/>
    </row>
    <row r="4" spans="1:3" ht="12.75">
      <c r="A4" t="s">
        <v>28</v>
      </c>
      <c r="B4" s="2">
        <f>B2*B3</f>
        <v>322.92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65.75</v>
      </c>
      <c r="C7" s="70" t="s">
        <v>125</v>
      </c>
    </row>
    <row r="8" spans="1:3" ht="12.75">
      <c r="A8" s="1" t="s">
        <v>9</v>
      </c>
      <c r="B8" s="11">
        <v>24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118</v>
      </c>
    </row>
    <row r="11" spans="1:3" ht="12.75">
      <c r="A11" s="1" t="s">
        <v>12</v>
      </c>
      <c r="B11" s="11">
        <v>2.6</v>
      </c>
      <c r="C11" s="70"/>
    </row>
    <row r="12" spans="1:3" ht="12.75">
      <c r="A12" s="1" t="s">
        <v>11</v>
      </c>
      <c r="B12" s="11">
        <v>9.9</v>
      </c>
      <c r="C12" s="70"/>
    </row>
    <row r="13" spans="1:3" ht="12.75">
      <c r="A13" s="1" t="s">
        <v>13</v>
      </c>
      <c r="B13" s="11">
        <v>11.1</v>
      </c>
      <c r="C13" s="70"/>
    </row>
    <row r="14" spans="1:3" ht="12.75">
      <c r="A14" s="1" t="s">
        <v>14</v>
      </c>
      <c r="B14" s="11">
        <v>19.16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3.28</v>
      </c>
      <c r="C17" s="70"/>
    </row>
    <row r="18" spans="1:3" ht="12.75">
      <c r="A18" t="s">
        <v>2</v>
      </c>
      <c r="B18" s="2">
        <f>SUM(B7:B17)</f>
        <v>141.29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7.72</v>
      </c>
      <c r="C21" s="70"/>
    </row>
    <row r="22" spans="1:3" ht="12.75">
      <c r="A22" s="1" t="s">
        <v>19</v>
      </c>
      <c r="B22" s="7">
        <v>22.37</v>
      </c>
      <c r="C22" s="70"/>
    </row>
    <row r="23" spans="1:3" ht="12.75">
      <c r="A23" s="1" t="s">
        <v>20</v>
      </c>
      <c r="B23" s="7">
        <v>12.88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164.97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306.26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16.660000000000025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3.924722222222222</v>
      </c>
      <c r="C32" s="70"/>
    </row>
    <row r="33" spans="1:3" ht="12.75">
      <c r="A33" t="s">
        <v>23</v>
      </c>
      <c r="B33" s="2">
        <f>B25/B2</f>
        <v>4.5825</v>
      </c>
      <c r="C33" s="70"/>
    </row>
    <row r="34" spans="1:3" ht="12.75">
      <c r="A34" t="s">
        <v>27</v>
      </c>
      <c r="B34" s="2">
        <f>B27/B2</f>
        <v>8.507222222222222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1750</v>
      </c>
      <c r="C2" s="70"/>
    </row>
    <row r="3" spans="1:3" ht="12.75">
      <c r="A3" t="s">
        <v>122</v>
      </c>
      <c r="B3" s="10">
        <v>0.24</v>
      </c>
      <c r="C3" s="70"/>
    </row>
    <row r="4" spans="1:3" ht="12.75">
      <c r="A4" t="s">
        <v>28</v>
      </c>
      <c r="B4" s="2">
        <f>B2*B3</f>
        <v>420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56.1</v>
      </c>
      <c r="C7" s="73"/>
    </row>
    <row r="8" spans="1:3" ht="12.75">
      <c r="A8" s="1" t="s">
        <v>9</v>
      </c>
      <c r="B8" s="11">
        <v>41.6</v>
      </c>
      <c r="C8" s="70"/>
    </row>
    <row r="9" spans="1:3" ht="12.75">
      <c r="A9" s="1" t="s">
        <v>24</v>
      </c>
      <c r="B9" s="11">
        <v>20</v>
      </c>
      <c r="C9" s="70" t="s">
        <v>134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35.51</v>
      </c>
      <c r="C11" s="70"/>
    </row>
    <row r="12" spans="1:3" ht="12.75">
      <c r="A12" s="1" t="s">
        <v>11</v>
      </c>
      <c r="B12" s="11">
        <v>20.5</v>
      </c>
      <c r="C12" s="70"/>
    </row>
    <row r="13" spans="1:3" ht="12.75">
      <c r="A13" s="1" t="s">
        <v>13</v>
      </c>
      <c r="B13" s="11">
        <v>14.29</v>
      </c>
      <c r="C13" s="70"/>
    </row>
    <row r="14" spans="1:3" ht="12.75">
      <c r="A14" s="1" t="s">
        <v>14</v>
      </c>
      <c r="B14" s="11">
        <v>23.96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5.4</v>
      </c>
      <c r="C17" s="70"/>
    </row>
    <row r="18" spans="1:3" ht="12.75">
      <c r="A18" t="s">
        <v>2</v>
      </c>
      <c r="B18" s="2">
        <f>SUM(B7:B17)</f>
        <v>232.86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9.35</v>
      </c>
      <c r="C21" s="70"/>
    </row>
    <row r="22" spans="1:3" ht="12.75">
      <c r="A22" s="1" t="s">
        <v>19</v>
      </c>
      <c r="B22" s="7">
        <v>28.72</v>
      </c>
      <c r="C22" s="70"/>
    </row>
    <row r="23" spans="1:3" ht="12.75">
      <c r="A23" s="1" t="s">
        <v>20</v>
      </c>
      <c r="B23" s="7">
        <v>18.54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178.61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411.47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8.529999999999973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0.13306285714285715</v>
      </c>
      <c r="C32" s="70"/>
    </row>
    <row r="33" spans="1:3" ht="12.75">
      <c r="A33" t="s">
        <v>23</v>
      </c>
      <c r="B33" s="13">
        <f>B25/B2</f>
        <v>0.10206285714285715</v>
      </c>
      <c r="C33" s="70"/>
    </row>
    <row r="34" spans="1:3" ht="12.75">
      <c r="A34" t="s">
        <v>27</v>
      </c>
      <c r="B34" s="13">
        <f>B27/B2</f>
        <v>0.2351257142857143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2" t="s">
        <v>30</v>
      </c>
    </row>
    <row r="2" spans="1:3" ht="12.75">
      <c r="A2" t="s">
        <v>29</v>
      </c>
      <c r="B2" s="9">
        <v>1690</v>
      </c>
      <c r="C2" s="70"/>
    </row>
    <row r="3" spans="1:3" ht="12.75">
      <c r="A3" t="s">
        <v>122</v>
      </c>
      <c r="B3" s="10">
        <v>0.174</v>
      </c>
      <c r="C3" s="70"/>
    </row>
    <row r="4" spans="1:3" ht="12.75">
      <c r="A4" t="s">
        <v>28</v>
      </c>
      <c r="B4" s="2">
        <f>B2*B3</f>
        <v>294.06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3"/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124</v>
      </c>
    </row>
    <row r="10" spans="1:3" ht="12.75">
      <c r="A10" s="1" t="s">
        <v>10</v>
      </c>
      <c r="B10" s="11">
        <v>6</v>
      </c>
      <c r="C10" s="70" t="s">
        <v>119</v>
      </c>
    </row>
    <row r="11" spans="1:3" ht="12.75">
      <c r="A11" s="1" t="s">
        <v>12</v>
      </c>
      <c r="B11" s="11">
        <v>33.46</v>
      </c>
      <c r="C11" s="70"/>
    </row>
    <row r="12" spans="1:3" ht="12.75">
      <c r="A12" s="1" t="s">
        <v>11</v>
      </c>
      <c r="B12" s="11">
        <v>11.7</v>
      </c>
      <c r="C12" s="70"/>
    </row>
    <row r="13" spans="1:3" ht="12.75">
      <c r="A13" s="1" t="s">
        <v>13</v>
      </c>
      <c r="B13" s="11">
        <v>12.77</v>
      </c>
      <c r="C13" s="70"/>
    </row>
    <row r="14" spans="1:3" ht="12.75">
      <c r="A14" s="1" t="s">
        <v>14</v>
      </c>
      <c r="B14" s="11">
        <v>19.51</v>
      </c>
      <c r="C14" s="70"/>
    </row>
    <row r="15" spans="1:3" ht="12.75">
      <c r="A15" s="1" t="s">
        <v>15</v>
      </c>
      <c r="B15" s="11">
        <v>5.07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3.97</v>
      </c>
      <c r="C17" s="70"/>
    </row>
    <row r="18" spans="1:3" ht="12.75">
      <c r="A18" t="s">
        <v>2</v>
      </c>
      <c r="B18" s="2">
        <f>SUM(B7:B17)</f>
        <v>170.98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</v>
      </c>
      <c r="C21" s="70"/>
    </row>
    <row r="22" spans="1:3" ht="12.75">
      <c r="A22" s="1" t="s">
        <v>19</v>
      </c>
      <c r="B22" s="7">
        <v>25.26</v>
      </c>
      <c r="C22" s="70"/>
    </row>
    <row r="23" spans="1:3" ht="12.75">
      <c r="A23" s="1" t="s">
        <v>20</v>
      </c>
      <c r="B23" s="7">
        <v>15.25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171.11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342.09000000000003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-48.03000000000003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0.10117159763313609</v>
      </c>
      <c r="C32" s="70"/>
    </row>
    <row r="33" spans="1:3" ht="12.75">
      <c r="A33" t="s">
        <v>23</v>
      </c>
      <c r="B33" s="13">
        <f>B25/B2</f>
        <v>0.10124852071005917</v>
      </c>
      <c r="C33" s="70"/>
    </row>
    <row r="34" spans="1:3" ht="12.75">
      <c r="A34" t="s">
        <v>27</v>
      </c>
      <c r="B34" s="13">
        <f>B27/B2</f>
        <v>0.2024201183431953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1630</v>
      </c>
      <c r="C2" s="70"/>
    </row>
    <row r="3" spans="1:3" ht="12.75">
      <c r="A3" t="s">
        <v>122</v>
      </c>
      <c r="B3" s="10">
        <v>0.225</v>
      </c>
      <c r="C3" s="70"/>
    </row>
    <row r="4" spans="1:3" ht="12.75">
      <c r="A4" t="s">
        <v>28</v>
      </c>
      <c r="B4" s="2">
        <f>B2*B3</f>
        <v>366.75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52</v>
      </c>
      <c r="C7" s="73"/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124</v>
      </c>
    </row>
    <row r="10" spans="1:3" ht="12.75">
      <c r="A10" s="1" t="s">
        <v>10</v>
      </c>
      <c r="B10" s="11">
        <v>12</v>
      </c>
      <c r="C10" s="70" t="s">
        <v>120</v>
      </c>
    </row>
    <row r="11" spans="1:3" ht="12.75">
      <c r="A11" s="1" t="s">
        <v>12</v>
      </c>
      <c r="B11" s="11">
        <v>31.85</v>
      </c>
      <c r="C11" s="70"/>
    </row>
    <row r="12" spans="1:3" ht="12.75">
      <c r="A12" s="1" t="s">
        <v>11</v>
      </c>
      <c r="B12" s="11">
        <v>14.7</v>
      </c>
      <c r="C12" s="70"/>
    </row>
    <row r="13" spans="1:3" ht="12.75">
      <c r="A13" s="1" t="s">
        <v>13</v>
      </c>
      <c r="B13" s="11">
        <v>12.69</v>
      </c>
      <c r="C13" s="70"/>
    </row>
    <row r="14" spans="1:3" ht="12.75">
      <c r="A14" s="1" t="s">
        <v>14</v>
      </c>
      <c r="B14" s="11">
        <v>19.46</v>
      </c>
      <c r="C14" s="70"/>
    </row>
    <row r="15" spans="1:3" ht="12.75">
      <c r="A15" s="1" t="s">
        <v>15</v>
      </c>
      <c r="B15" s="11">
        <v>4.89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4.76</v>
      </c>
      <c r="C17" s="70"/>
    </row>
    <row r="18" spans="1:3" ht="12.75">
      <c r="A18" t="s">
        <v>2</v>
      </c>
      <c r="B18" s="2">
        <f>SUM(B7:B17)</f>
        <v>205.04999999999998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8.57</v>
      </c>
      <c r="C21" s="70"/>
    </row>
    <row r="22" spans="1:3" ht="12.75">
      <c r="A22" s="1" t="s">
        <v>19</v>
      </c>
      <c r="B22" s="7">
        <v>25.16</v>
      </c>
      <c r="C22" s="70"/>
    </row>
    <row r="23" spans="1:3" ht="12.75">
      <c r="A23" s="1" t="s">
        <v>20</v>
      </c>
      <c r="B23" s="7">
        <v>15.2</v>
      </c>
      <c r="C23" s="70"/>
    </row>
    <row r="24" spans="1:3" ht="12.75">
      <c r="A24" s="1" t="s">
        <v>21</v>
      </c>
      <c r="B24" s="8">
        <v>122</v>
      </c>
      <c r="C24" s="70"/>
    </row>
    <row r="25" spans="1:3" ht="12.75">
      <c r="A25" t="s">
        <v>4</v>
      </c>
      <c r="B25" s="2">
        <f>SUM(B21:B24)</f>
        <v>170.93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375.98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-9.230000000000018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0.12579754601226992</v>
      </c>
      <c r="C32" s="70"/>
    </row>
    <row r="33" spans="1:3" ht="12.75">
      <c r="A33" t="s">
        <v>23</v>
      </c>
      <c r="B33" s="13">
        <f>B25/B2</f>
        <v>0.10486503067484663</v>
      </c>
      <c r="C33" s="70"/>
    </row>
    <row r="34" spans="1:3" ht="12.75">
      <c r="A34" t="s">
        <v>27</v>
      </c>
      <c r="B34" s="13">
        <f>B27/B2</f>
        <v>0.23066257668711657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2009-12-11T19:41:55Z</cp:lastPrinted>
  <dcterms:created xsi:type="dcterms:W3CDTF">2005-01-10T15:34:54Z</dcterms:created>
  <dcterms:modified xsi:type="dcterms:W3CDTF">2016-12-30T03:06:19Z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