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<sst xmlns="http://schemas.openxmlformats.org/spreadsheetml/2006/main" count="579" uniqueCount="153">
  <si>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</si>
  <si>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</si>
  <si>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</si>
  <si>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</si>
  <si>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</si>
  <si>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</si>
  <si>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</si>
  <si>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</si>
  <si>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</si>
  <si>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</si>
  <si>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</si>
  <si>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</si>
  <si>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</si>
  <si>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</si>
  <si>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</si>
  <si>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</si>
  <si>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</si>
  <si>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</si>
  <si>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</si>
  <si>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</si>
  <si>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</si>
  <si>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</si>
  <si>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</si>
  <si>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</si>
  <si>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</si>
  <si>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</si>
  <si>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</si>
  <si>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</si>
  <si>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</si>
  <si>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</si>
  <si>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</si>
  <si>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</si>
  <si>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</si>
  <si>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</si>
  <si>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</si>
  <si>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</si>
  <si>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</si>
  <si>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</si>
  <si>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</si>
  <si>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</si>
  <si>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</si>
  <si>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</si>
  <si>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</si>
  <si>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</si>
  <si>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</si>
  <si>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</si>
  <si>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</si>
  <si>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</si>
  <si>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</si>
  <si>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</si>
  <si>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</si>
  <si>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</si>
  <si>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</si>
  <si>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</si>
  <si>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</si>
  <si>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</si>
  <si>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</si>
  <si>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</si>
  <si>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</si>
  <si>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</si>
  <si>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</si>
  <si>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</si>
  <si>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</si>
  <si>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</si>
  <si>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</si>
  <si>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</si>
  <si>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</si>
  <si>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</si>
  <si>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</si>
  <si>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</si>
  <si>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</si>
  <si>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</si>
  <si>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</si>
  <si>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</si>
  <si>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</si>
  <si>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</si>
  <si>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</si>
  <si>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</si>
  <si>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</si>
  <si>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</si>
  <si>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</si>
  <si>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</si>
  <si>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</si>
  <si>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</si>
  <si>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</si>
  <si>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</si>
  <si>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</si>
  <si>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</si>
  <si>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</si>
  <si>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</si>
  <si>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</si>
  <si>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</si>
  <si>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</si>
  <si>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</si>
  <si>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</si>
  <si>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</si>
  <si>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</si>
  <si>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</si>
  <si>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</si>
  <si>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</si>
  <si>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</si>
  <si>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</si>
  <si>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</si>
  <si>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</si>
  <si>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</si>
  <si>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</si>
  <si>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</si>
  <si>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</si>
  <si>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</si>
  <si>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</si>
  <si>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</si>
  <si>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</si>
  <si>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</si>
  <si>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</si>
  <si>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</si>
  <si>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</si>
  <si>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</si>
  <si>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</si>
  <si>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</si>
  <si>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</si>
  <si>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</si>
  <si>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</si>
  <si>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</si>
  <si>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</si>
  <si>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</si>
  <si>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</si>
  <si>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</si>
  <si>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</si>
  <si>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</si>
  <si>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</si>
  <si>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</si>
  <si>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</si>
  <si>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</si>
  <si>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</si>
  <si>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</si>
  <si>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</si>
  <si>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>Includes seed treatment for wireworm and flea beetle</t>
  </si>
  <si>
    <t>Market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</si>
  <si>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</si>
  <si>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</si>
  <si>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</si>
  <si>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</si>
  <si>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</si>
  <si>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</si>
  <si>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</si>
  <si>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</si>
  <si>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</si>
  <si>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</si>
  <si>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</si>
  <si>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</si>
  <si>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mold. A second treatment may be needed.</t>
  </si>
  <si>
    <t>North Dakota 2017 Projected Crop Budgets - North Red River Valley</t>
  </si>
  <si>
    <t>Malt price, feed quality est. is $2.70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</si>
</sst>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8" t="s">
        <v>98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99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100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101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102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146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147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103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8" t="s">
        <v>104</v>
      </c>
      <c r="B13" s="44"/>
      <c r="C13" s="44"/>
      <c r="D13" s="42"/>
      <c r="E13" s="42"/>
      <c r="F13" s="42"/>
      <c r="G13" s="42"/>
      <c r="H13" s="42"/>
    </row>
    <row r="14" spans="1:8" ht="12.75" customHeight="1">
      <c r="A14" s="17" t="s">
        <v>113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9" t="s">
        <v>144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105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114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127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115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106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107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116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8" t="s">
        <v>108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109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110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111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112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96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2.75">
      <c r="A32" s="45" t="s">
        <v>120</v>
      </c>
      <c r="B32" s="39" t="s">
        <v>121</v>
      </c>
      <c r="C32" s="39"/>
      <c r="D32" s="43"/>
      <c r="E32" s="39" t="s">
        <v>122</v>
      </c>
      <c r="F32" s="39"/>
      <c r="G32" s="39"/>
      <c r="H32" s="39"/>
    </row>
    <row r="33" spans="1:10" ht="12.75">
      <c r="A33" s="39" t="s">
        <v>123</v>
      </c>
      <c r="B33" s="78" t="s">
        <v>124</v>
      </c>
      <c r="C33" s="79"/>
      <c r="D33" s="79"/>
      <c r="E33" s="79"/>
      <c r="F33" s="79"/>
      <c r="G33" s="79"/>
      <c r="H33" s="39" t="s">
        <v>125</v>
      </c>
      <c r="I33" s="39"/>
      <c r="J33" s="39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2" t="s">
        <v>30</v>
      </c>
    </row>
    <row r="2" spans="1:3" ht="12.75">
      <c r="A2" t="s">
        <v>29</v>
      </c>
      <c r="B2" s="9">
        <v>1050</v>
      </c>
      <c r="C2" s="70"/>
    </row>
    <row r="3" spans="1:3" ht="12.75">
      <c r="A3" t="s">
        <v>138</v>
      </c>
      <c r="B3" s="10">
        <v>0.222</v>
      </c>
      <c r="C3" s="70"/>
    </row>
    <row r="4" spans="1:3" ht="12.75">
      <c r="A4" t="s">
        <v>28</v>
      </c>
      <c r="B4" s="2">
        <f>B2*B3</f>
        <v>233.1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52</v>
      </c>
      <c r="C7" s="71" t="s">
        <v>136</v>
      </c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 t="s">
        <v>140</v>
      </c>
    </row>
    <row r="10" spans="1:3" ht="12.75">
      <c r="A10" s="1" t="s">
        <v>10</v>
      </c>
      <c r="B10" s="11">
        <v>12</v>
      </c>
      <c r="C10" s="70" t="s">
        <v>132</v>
      </c>
    </row>
    <row r="11" spans="1:3" ht="12.75">
      <c r="A11" s="1" t="s">
        <v>12</v>
      </c>
      <c r="B11" s="11">
        <v>15.93</v>
      </c>
      <c r="C11" s="70"/>
    </row>
    <row r="12" spans="1:3" ht="12.75">
      <c r="A12" s="1" t="s">
        <v>11</v>
      </c>
      <c r="B12" s="11">
        <v>18.7</v>
      </c>
      <c r="C12" s="70"/>
    </row>
    <row r="13" spans="1:3" ht="12.75">
      <c r="A13" s="1" t="s">
        <v>13</v>
      </c>
      <c r="B13" s="11">
        <v>11.89</v>
      </c>
      <c r="C13" s="70"/>
    </row>
    <row r="14" spans="1:3" ht="12.75">
      <c r="A14" s="1" t="s">
        <v>14</v>
      </c>
      <c r="B14" s="11">
        <v>18.95</v>
      </c>
      <c r="C14" s="70"/>
    </row>
    <row r="15" spans="1:3" ht="12.75">
      <c r="A15" s="1" t="s">
        <v>15</v>
      </c>
      <c r="B15" s="11">
        <v>3.15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4.4</v>
      </c>
      <c r="C17" s="70"/>
    </row>
    <row r="18" spans="1:3" ht="12.75">
      <c r="A18" t="s">
        <v>2</v>
      </c>
      <c r="B18" s="2">
        <f>SUM(B7:B17)</f>
        <v>189.72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8.24</v>
      </c>
      <c r="C21" s="70"/>
    </row>
    <row r="22" spans="1:3" ht="12.75">
      <c r="A22" s="1" t="s">
        <v>19</v>
      </c>
      <c r="B22" s="7">
        <v>24.24</v>
      </c>
      <c r="C22" s="70"/>
    </row>
    <row r="23" spans="1:3" ht="12.75">
      <c r="A23" s="1" t="s">
        <v>20</v>
      </c>
      <c r="B23" s="7">
        <v>14.72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136.2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325.91999999999996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-92.81999999999996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0.18068571428571428</v>
      </c>
      <c r="C32" s="70"/>
    </row>
    <row r="33" spans="1:3" ht="12.75">
      <c r="A33" t="s">
        <v>23</v>
      </c>
      <c r="B33" s="13">
        <f>B25/B2</f>
        <v>0.1297142857142857</v>
      </c>
      <c r="C33" s="70"/>
    </row>
    <row r="34" spans="1:3" ht="12.75">
      <c r="A34" t="s">
        <v>27</v>
      </c>
      <c r="B34" s="13">
        <f>B27/B2</f>
        <v>0.31039999999999995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2" t="s">
        <v>30</v>
      </c>
    </row>
    <row r="2" spans="1:3" ht="12.75">
      <c r="A2" t="s">
        <v>29</v>
      </c>
      <c r="B2" s="9">
        <v>1770</v>
      </c>
      <c r="C2" s="70"/>
    </row>
    <row r="3" spans="1:3" ht="12.75">
      <c r="A3" t="s">
        <v>138</v>
      </c>
      <c r="B3" s="10">
        <v>0.158</v>
      </c>
      <c r="C3" s="70"/>
    </row>
    <row r="4" spans="1:3" ht="12.75">
      <c r="A4" t="s">
        <v>28</v>
      </c>
      <c r="B4" s="2">
        <f>B2*B3</f>
        <v>279.66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55</v>
      </c>
      <c r="C7" s="70"/>
    </row>
    <row r="8" spans="1:3" ht="12.75">
      <c r="A8" s="1" t="s">
        <v>9</v>
      </c>
      <c r="B8" s="11">
        <v>22.5</v>
      </c>
      <c r="C8" s="70"/>
    </row>
    <row r="9" spans="1:3" ht="12.75">
      <c r="A9" s="1" t="s">
        <v>24</v>
      </c>
      <c r="B9" s="11">
        <v>0</v>
      </c>
      <c r="C9" s="70" t="s">
        <v>133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58.02</v>
      </c>
      <c r="C11" s="70"/>
    </row>
    <row r="12" spans="1:3" ht="12.75">
      <c r="A12" s="1" t="s">
        <v>11</v>
      </c>
      <c r="B12" s="11">
        <v>17.6</v>
      </c>
      <c r="C12" s="70"/>
    </row>
    <row r="13" spans="1:3" ht="12.75">
      <c r="A13" s="1" t="s">
        <v>13</v>
      </c>
      <c r="B13" s="11">
        <v>11.11</v>
      </c>
      <c r="C13" s="70"/>
    </row>
    <row r="14" spans="1:3" ht="12.75">
      <c r="A14" s="1" t="s">
        <v>14</v>
      </c>
      <c r="B14" s="11">
        <v>18.11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4.51</v>
      </c>
      <c r="C17" s="70"/>
    </row>
    <row r="18" spans="1:3" ht="12.75">
      <c r="A18" t="s">
        <v>2</v>
      </c>
      <c r="B18" s="2">
        <f>SUM(B7:B17)</f>
        <v>194.35000000000002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7.59</v>
      </c>
      <c r="C21" s="70"/>
    </row>
    <row r="22" spans="1:3" ht="12.75">
      <c r="A22" s="1" t="s">
        <v>19</v>
      </c>
      <c r="B22" s="7">
        <v>21.03</v>
      </c>
      <c r="C22" s="70"/>
    </row>
    <row r="23" spans="1:3" ht="12.75">
      <c r="A23" s="1" t="s">
        <v>20</v>
      </c>
      <c r="B23" s="7">
        <v>12.52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130.14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324.49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-44.829999999999984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0.10980225988700566</v>
      </c>
      <c r="C32" s="70"/>
    </row>
    <row r="33" spans="1:3" ht="12.75">
      <c r="A33" t="s">
        <v>23</v>
      </c>
      <c r="B33" s="13">
        <f>B25/B2</f>
        <v>0.07352542372881356</v>
      </c>
      <c r="C33" s="70"/>
    </row>
    <row r="34" spans="1:3" ht="12.75">
      <c r="A34" t="s">
        <v>27</v>
      </c>
      <c r="B34" s="13">
        <f>B27/B2</f>
        <v>0.18332768361581922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2" t="s">
        <v>30</v>
      </c>
    </row>
    <row r="2" spans="1:3" ht="12.75">
      <c r="A2" t="s">
        <v>29</v>
      </c>
      <c r="B2" s="9">
        <v>24</v>
      </c>
      <c r="C2" s="70"/>
    </row>
    <row r="3" spans="1:3" ht="12.75">
      <c r="A3" t="s">
        <v>138</v>
      </c>
      <c r="B3" s="10">
        <v>8.59</v>
      </c>
      <c r="C3" s="70"/>
    </row>
    <row r="4" spans="1:3" ht="12.75">
      <c r="A4" t="s">
        <v>28</v>
      </c>
      <c r="B4" s="2">
        <f>B2*B3</f>
        <v>206.16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12.5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25.59</v>
      </c>
      <c r="C11" s="70"/>
    </row>
    <row r="12" spans="1:3" ht="12.75">
      <c r="A12" s="1" t="s">
        <v>11</v>
      </c>
      <c r="B12" s="11">
        <v>8.3</v>
      </c>
      <c r="C12" s="70"/>
    </row>
    <row r="13" spans="1:3" ht="12.75">
      <c r="A13" s="1" t="s">
        <v>13</v>
      </c>
      <c r="B13" s="11">
        <v>12.63</v>
      </c>
      <c r="C13" s="70"/>
    </row>
    <row r="14" spans="1:3" ht="12.75">
      <c r="A14" s="1" t="s">
        <v>14</v>
      </c>
      <c r="B14" s="11">
        <v>20.6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2.43</v>
      </c>
      <c r="C17" s="70"/>
    </row>
    <row r="18" spans="1:3" ht="12.75">
      <c r="A18" t="s">
        <v>2</v>
      </c>
      <c r="B18" s="2">
        <f>SUM(B7:B17)</f>
        <v>104.55000000000001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8.04</v>
      </c>
      <c r="C21" s="70"/>
    </row>
    <row r="22" spans="1:3" ht="12.75">
      <c r="A22" s="1" t="s">
        <v>19</v>
      </c>
      <c r="B22" s="7">
        <v>23.19</v>
      </c>
      <c r="C22" s="70"/>
    </row>
    <row r="23" spans="1:3" ht="12.75">
      <c r="A23" s="1" t="s">
        <v>20</v>
      </c>
      <c r="B23" s="7">
        <v>14.34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134.57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239.12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-32.96000000000001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4.35625</v>
      </c>
      <c r="C32" s="70"/>
    </row>
    <row r="33" spans="1:3" ht="12.75">
      <c r="A33" t="s">
        <v>23</v>
      </c>
      <c r="B33" s="2">
        <f>B25/B2</f>
        <v>5.607083333333333</v>
      </c>
      <c r="C33" s="70"/>
    </row>
    <row r="34" spans="1:3" ht="12.75">
      <c r="A34" t="s">
        <v>27</v>
      </c>
      <c r="B34" s="2">
        <f>B27/B2</f>
        <v>9.963333333333333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2" t="s">
        <v>30</v>
      </c>
    </row>
    <row r="2" spans="1:3" ht="12.75">
      <c r="A2" t="s">
        <v>29</v>
      </c>
      <c r="B2" s="9">
        <v>41</v>
      </c>
      <c r="C2" s="70"/>
    </row>
    <row r="3" spans="1:3" ht="12.75">
      <c r="A3" t="s">
        <v>138</v>
      </c>
      <c r="B3" s="12">
        <v>6.24</v>
      </c>
      <c r="C3" s="70"/>
    </row>
    <row r="4" spans="1:3" ht="12.75">
      <c r="A4" t="s">
        <v>28</v>
      </c>
      <c r="B4" s="2">
        <f>B2*B3</f>
        <v>255.84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41.25</v>
      </c>
      <c r="C7" s="70"/>
    </row>
    <row r="8" spans="1:3" ht="12.75">
      <c r="A8" s="1" t="s">
        <v>9</v>
      </c>
      <c r="B8" s="11">
        <v>31.5</v>
      </c>
      <c r="C8" s="70"/>
    </row>
    <row r="9" spans="1:3" ht="12.75">
      <c r="A9" s="1" t="s">
        <v>24</v>
      </c>
      <c r="B9" s="11">
        <v>1.5</v>
      </c>
      <c r="C9" s="70" t="s">
        <v>141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7.22</v>
      </c>
      <c r="C11" s="70"/>
    </row>
    <row r="12" spans="1:3" ht="12.75">
      <c r="A12" s="1" t="s">
        <v>11</v>
      </c>
      <c r="B12" s="11">
        <v>11.6</v>
      </c>
      <c r="C12" s="70"/>
    </row>
    <row r="13" spans="1:3" ht="12.75">
      <c r="A13" s="1" t="s">
        <v>13</v>
      </c>
      <c r="B13" s="11">
        <v>12.47</v>
      </c>
      <c r="C13" s="70"/>
    </row>
    <row r="14" spans="1:3" ht="12.75">
      <c r="A14" s="1" t="s">
        <v>14</v>
      </c>
      <c r="B14" s="11">
        <v>20.99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6</v>
      </c>
      <c r="C16" s="70" t="s">
        <v>142</v>
      </c>
    </row>
    <row r="17" spans="1:3" ht="12.75">
      <c r="A17" s="1" t="s">
        <v>17</v>
      </c>
      <c r="B17" s="12">
        <v>3.15</v>
      </c>
      <c r="C17" s="70"/>
    </row>
    <row r="18" spans="1:3" ht="12.75">
      <c r="A18" t="s">
        <v>2</v>
      </c>
      <c r="B18" s="2">
        <f>SUM(B7:B17)</f>
        <v>135.67999999999998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8.12</v>
      </c>
      <c r="C21" s="70"/>
    </row>
    <row r="22" spans="1:3" ht="12.75">
      <c r="A22" s="1" t="s">
        <v>19</v>
      </c>
      <c r="B22" s="7">
        <v>24.5</v>
      </c>
      <c r="C22" s="70"/>
    </row>
    <row r="23" spans="1:3" ht="12.75">
      <c r="A23" s="1" t="s">
        <v>20</v>
      </c>
      <c r="B23" s="7">
        <v>14.02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135.64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271.31999999999994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-15.479999999999933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3.309268292682926</v>
      </c>
      <c r="C32" s="70"/>
    </row>
    <row r="33" spans="1:3" ht="12.75">
      <c r="A33" t="s">
        <v>23</v>
      </c>
      <c r="B33" s="2">
        <f>B25/B2</f>
        <v>3.308292682926829</v>
      </c>
      <c r="C33" s="70"/>
    </row>
    <row r="34" spans="1:3" ht="12.75">
      <c r="A34" t="s">
        <v>27</v>
      </c>
      <c r="B34" s="2">
        <f>B27/B2</f>
        <v>6.617560975609755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2" t="s">
        <v>30</v>
      </c>
    </row>
    <row r="2" spans="1:3" ht="12.75">
      <c r="A2" t="s">
        <v>29</v>
      </c>
      <c r="B2" s="9">
        <v>82</v>
      </c>
      <c r="C2" s="70"/>
    </row>
    <row r="3" spans="1:3" ht="12.75">
      <c r="A3" t="s">
        <v>138</v>
      </c>
      <c r="B3" s="12">
        <v>2.23</v>
      </c>
      <c r="C3" s="70"/>
    </row>
    <row r="4" spans="1:3" ht="12.75">
      <c r="A4" t="s">
        <v>28</v>
      </c>
      <c r="B4" s="2">
        <f>B2*B3</f>
        <v>182.85999999999999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11</v>
      </c>
      <c r="C7" s="70"/>
    </row>
    <row r="8" spans="1:3" ht="12.75">
      <c r="A8" s="1" t="s">
        <v>9</v>
      </c>
      <c r="B8" s="11">
        <v>5.25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45.48</v>
      </c>
      <c r="C11" s="70"/>
    </row>
    <row r="12" spans="1:3" ht="12.75">
      <c r="A12" s="1" t="s">
        <v>11</v>
      </c>
      <c r="B12" s="11">
        <v>11.7</v>
      </c>
      <c r="C12" s="70"/>
    </row>
    <row r="13" spans="1:3" ht="12.75">
      <c r="A13" s="1" t="s">
        <v>13</v>
      </c>
      <c r="B13" s="11">
        <v>14.83</v>
      </c>
      <c r="C13" s="70"/>
    </row>
    <row r="14" spans="1:3" ht="12.75">
      <c r="A14" s="1" t="s">
        <v>14</v>
      </c>
      <c r="B14" s="11">
        <v>21.08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2.77</v>
      </c>
      <c r="C17" s="70"/>
    </row>
    <row r="18" spans="1:3" ht="12.75">
      <c r="A18" t="s">
        <v>2</v>
      </c>
      <c r="B18" s="2">
        <f>SUM(B7:B17)</f>
        <v>119.60999999999999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8.82</v>
      </c>
      <c r="C21" s="70"/>
    </row>
    <row r="22" spans="1:3" ht="12.75">
      <c r="A22" s="1" t="s">
        <v>19</v>
      </c>
      <c r="B22" s="7">
        <v>24.94</v>
      </c>
      <c r="C22" s="70"/>
    </row>
    <row r="23" spans="1:3" ht="12.75">
      <c r="A23" s="1" t="s">
        <v>20</v>
      </c>
      <c r="B23" s="7">
        <v>15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137.76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257.37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-74.51000000000002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1.4586585365853657</v>
      </c>
      <c r="C32" s="70"/>
    </row>
    <row r="33" spans="1:3" ht="12.75">
      <c r="A33" t="s">
        <v>23</v>
      </c>
      <c r="B33" s="2">
        <f>B25/B2</f>
        <v>1.68</v>
      </c>
      <c r="C33" s="70"/>
    </row>
    <row r="34" spans="1:3" ht="12.75">
      <c r="A34" t="s">
        <v>27</v>
      </c>
      <c r="B34" s="2">
        <f>B27/B2</f>
        <v>3.138658536585366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2" t="s">
        <v>30</v>
      </c>
    </row>
    <row r="2" spans="1:3" ht="12.75">
      <c r="A2" t="s">
        <v>29</v>
      </c>
      <c r="B2" s="9">
        <v>900</v>
      </c>
      <c r="C2" s="70"/>
    </row>
    <row r="3" spans="1:3" ht="12.75">
      <c r="A3" t="s">
        <v>138</v>
      </c>
      <c r="B3" s="10">
        <v>0.305</v>
      </c>
      <c r="C3" s="70"/>
    </row>
    <row r="4" spans="1:3" ht="12.75">
      <c r="A4" t="s">
        <v>28</v>
      </c>
      <c r="B4" s="2">
        <f>B2*B3</f>
        <v>274.5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</v>
      </c>
      <c r="C7" s="70"/>
    </row>
    <row r="8" spans="1:3" ht="12.75">
      <c r="A8" s="1" t="s">
        <v>9</v>
      </c>
      <c r="B8" s="11">
        <v>13.7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6</v>
      </c>
      <c r="C10" s="70" t="s">
        <v>134</v>
      </c>
    </row>
    <row r="11" spans="1:3" ht="12.75">
      <c r="A11" s="1" t="s">
        <v>12</v>
      </c>
      <c r="B11" s="11">
        <v>20.43</v>
      </c>
      <c r="C11" s="70"/>
    </row>
    <row r="12" spans="1:3" ht="12.75">
      <c r="A12" s="1" t="s">
        <v>11</v>
      </c>
      <c r="B12" s="11">
        <v>0</v>
      </c>
      <c r="C12" s="70" t="s">
        <v>145</v>
      </c>
    </row>
    <row r="13" spans="1:3" ht="12.75">
      <c r="A13" s="1" t="s">
        <v>13</v>
      </c>
      <c r="B13" s="11">
        <v>10.09</v>
      </c>
      <c r="C13" s="70"/>
    </row>
    <row r="14" spans="1:3" ht="12.75">
      <c r="A14" s="1" t="s">
        <v>14</v>
      </c>
      <c r="B14" s="11">
        <v>17.51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2.21</v>
      </c>
      <c r="C17" s="70"/>
    </row>
    <row r="18" spans="1:3" ht="12.75">
      <c r="A18" t="s">
        <v>2</v>
      </c>
      <c r="B18" s="2">
        <f>SUM(B7:B17)</f>
        <v>95.44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7.24</v>
      </c>
      <c r="C21" s="70"/>
    </row>
    <row r="22" spans="1:3" ht="12.75">
      <c r="A22" s="1" t="s">
        <v>19</v>
      </c>
      <c r="B22" s="7">
        <v>19.95</v>
      </c>
      <c r="C22" s="70"/>
    </row>
    <row r="23" spans="1:3" ht="12.75">
      <c r="A23" s="1" t="s">
        <v>20</v>
      </c>
      <c r="B23" s="7">
        <v>11.94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128.13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223.57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50.93000000000001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0.10604444444444444</v>
      </c>
      <c r="C32" s="70"/>
    </row>
    <row r="33" spans="1:3" ht="12.75">
      <c r="A33" t="s">
        <v>23</v>
      </c>
      <c r="B33" s="13">
        <f>B25/B2</f>
        <v>0.14236666666666667</v>
      </c>
      <c r="C33" s="70"/>
    </row>
    <row r="34" spans="1:3" ht="12.75">
      <c r="A34" t="s">
        <v>27</v>
      </c>
      <c r="B34" s="13">
        <f>B27/B2</f>
        <v>0.2484111111111111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119</v>
      </c>
      <c r="B1" s="23" t="s">
        <v>0</v>
      </c>
      <c r="C1" s="72" t="s">
        <v>30</v>
      </c>
    </row>
    <row r="2" spans="1:3" ht="12.75">
      <c r="A2" t="s">
        <v>29</v>
      </c>
      <c r="B2" s="9">
        <v>53</v>
      </c>
      <c r="C2" s="70"/>
    </row>
    <row r="3" spans="1:3" ht="12.75">
      <c r="A3" t="s">
        <v>138</v>
      </c>
      <c r="B3" s="10">
        <v>4.35</v>
      </c>
      <c r="C3" s="70"/>
    </row>
    <row r="4" spans="1:3" ht="12.75">
      <c r="A4" t="s">
        <v>28</v>
      </c>
      <c r="B4" s="2">
        <f>B2*B3</f>
        <v>230.54999999999998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9.75</v>
      </c>
      <c r="C7" s="70"/>
    </row>
    <row r="8" spans="1:3" ht="12.75">
      <c r="A8" s="1" t="s">
        <v>9</v>
      </c>
      <c r="B8" s="11">
        <v>23.9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58.26</v>
      </c>
      <c r="C11" s="70"/>
    </row>
    <row r="12" spans="1:3" ht="12.75">
      <c r="A12" s="1" t="s">
        <v>11</v>
      </c>
      <c r="B12" s="11">
        <v>13.3</v>
      </c>
      <c r="C12" s="70"/>
    </row>
    <row r="13" spans="1:3" ht="12.75">
      <c r="A13" s="1" t="s">
        <v>13</v>
      </c>
      <c r="B13" s="11">
        <v>11.96</v>
      </c>
      <c r="C13" s="70"/>
    </row>
    <row r="14" spans="1:3" ht="12.75">
      <c r="A14" s="1" t="s">
        <v>14</v>
      </c>
      <c r="B14" s="11">
        <v>19.12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3.63</v>
      </c>
      <c r="C17" s="70"/>
    </row>
    <row r="18" spans="1:3" ht="12.75">
      <c r="A18" t="s">
        <v>2</v>
      </c>
      <c r="B18" s="2">
        <f>SUM(B7:B17)</f>
        <v>156.42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7.85</v>
      </c>
      <c r="C21" s="70"/>
    </row>
    <row r="22" spans="1:3" ht="12.75">
      <c r="A22" s="1" t="s">
        <v>19</v>
      </c>
      <c r="B22" s="7">
        <v>22.27</v>
      </c>
      <c r="C22" s="70"/>
    </row>
    <row r="23" spans="1:3" ht="12.75">
      <c r="A23" s="1" t="s">
        <v>20</v>
      </c>
      <c r="B23" s="7">
        <v>12.72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131.84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288.26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-57.71000000000001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2.951320754716981</v>
      </c>
      <c r="C32" s="70"/>
    </row>
    <row r="33" spans="1:3" ht="12.75">
      <c r="A33" t="s">
        <v>23</v>
      </c>
      <c r="B33" s="13">
        <f>B25/B2</f>
        <v>2.4875471698113207</v>
      </c>
      <c r="C33" s="70"/>
    </row>
    <row r="34" spans="1:3" ht="12.75">
      <c r="A34" t="s">
        <v>27</v>
      </c>
      <c r="B34" s="13">
        <f>B27/B2</f>
        <v>5.438867924528302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51"/>
      <c r="B1" s="75" t="s">
        <v>137</v>
      </c>
      <c r="C1" s="48" t="s">
        <v>60</v>
      </c>
      <c r="D1" s="48" t="s">
        <v>91</v>
      </c>
      <c r="E1" s="49" t="s">
        <v>68</v>
      </c>
      <c r="F1" s="48" t="s">
        <v>72</v>
      </c>
      <c r="G1" s="48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38" t="s">
        <v>92</v>
      </c>
      <c r="E2" s="47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31" t="s">
        <v>47</v>
      </c>
      <c r="B3" s="36">
        <f>HRSW!B4</f>
        <v>288.41999999999996</v>
      </c>
      <c r="C3" s="36">
        <f>HRSW!B18</f>
        <v>179.48</v>
      </c>
      <c r="D3" s="16">
        <f>B3-C3</f>
        <v>108.93999999999997</v>
      </c>
      <c r="E3" s="18">
        <v>800</v>
      </c>
      <c r="F3" s="19">
        <f aca="true" t="shared" si="0" ref="F3:F16">B3*E3</f>
        <v>230735.99999999997</v>
      </c>
      <c r="G3" s="19">
        <f aca="true" t="shared" si="1" ref="G3:G16">E3*C3</f>
        <v>143584</v>
      </c>
      <c r="H3" s="32">
        <f>F3-G3</f>
        <v>87151.99999999997</v>
      </c>
    </row>
    <row r="4" spans="1:8" ht="12.75">
      <c r="A4" s="31" t="s">
        <v>48</v>
      </c>
      <c r="B4" s="36">
        <f>Durum!B4</f>
        <v>278.88</v>
      </c>
      <c r="C4" s="36">
        <f>Durum!B18</f>
        <v>172.82</v>
      </c>
      <c r="D4" s="16">
        <f aca="true" t="shared" si="2" ref="D4:D16">B4-C4</f>
        <v>106.06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280</v>
      </c>
      <c r="C5" s="36">
        <f>Barley!B18</f>
        <v>160.5</v>
      </c>
      <c r="D5" s="16">
        <f t="shared" si="2"/>
        <v>119.5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422.4</v>
      </c>
      <c r="C6" s="36">
        <f>Corn!B18</f>
        <v>287.6700000000001</v>
      </c>
      <c r="D6" s="16">
        <f t="shared" si="2"/>
        <v>134.7299999999999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292.71</v>
      </c>
      <c r="C7" s="36">
        <f>Soyb!B18</f>
        <v>148.52999999999997</v>
      </c>
      <c r="D7" s="16">
        <f t="shared" si="2"/>
        <v>144.18</v>
      </c>
      <c r="E7" s="18">
        <v>800</v>
      </c>
      <c r="F7" s="19">
        <f t="shared" si="0"/>
        <v>234167.99999999997</v>
      </c>
      <c r="G7" s="19">
        <f t="shared" si="1"/>
        <v>118823.99999999997</v>
      </c>
      <c r="H7" s="32">
        <f t="shared" si="3"/>
        <v>115344</v>
      </c>
    </row>
    <row r="8" spans="1:8" ht="12.75">
      <c r="A8" s="31" t="s">
        <v>77</v>
      </c>
      <c r="B8" s="36">
        <f>Drybean!B4</f>
        <v>398.4</v>
      </c>
      <c r="C8" s="36">
        <f>Drybean!B18</f>
        <v>233.32999999999996</v>
      </c>
      <c r="D8" s="16">
        <f t="shared" si="2"/>
        <v>165.07000000000002</v>
      </c>
      <c r="E8" s="18">
        <v>200</v>
      </c>
      <c r="F8" s="19">
        <f t="shared" si="0"/>
        <v>79680</v>
      </c>
      <c r="G8" s="19">
        <f t="shared" si="1"/>
        <v>46665.99999999999</v>
      </c>
      <c r="H8" s="32">
        <f t="shared" si="3"/>
        <v>33014.00000000001</v>
      </c>
    </row>
    <row r="9" spans="1:8" ht="12.75">
      <c r="A9" s="31" t="s">
        <v>50</v>
      </c>
      <c r="B9" s="36">
        <f>Oil_SF!B4</f>
        <v>249.39999999999998</v>
      </c>
      <c r="C9" s="36">
        <f>Oil_SF!B18</f>
        <v>165.7</v>
      </c>
      <c r="D9" s="16">
        <f t="shared" si="2"/>
        <v>83.69999999999999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233.1</v>
      </c>
      <c r="C10" s="36">
        <f>Conf_SF!B18</f>
        <v>189.72</v>
      </c>
      <c r="D10" s="16">
        <f t="shared" si="2"/>
        <v>43.379999999999995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279.66</v>
      </c>
      <c r="C11" s="36">
        <f>Canola!B18</f>
        <v>194.35000000000002</v>
      </c>
      <c r="D11" s="16">
        <f t="shared" si="2"/>
        <v>85.31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206.16</v>
      </c>
      <c r="C12" s="36">
        <f>Flax!B18</f>
        <v>104.55000000000001</v>
      </c>
      <c r="D12" s="16">
        <f t="shared" si="2"/>
        <v>101.60999999999999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255.84</v>
      </c>
      <c r="C13" s="36">
        <f>Peas!B18</f>
        <v>135.67999999999998</v>
      </c>
      <c r="D13" s="16">
        <f t="shared" si="2"/>
        <v>120.16000000000003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182.85999999999999</v>
      </c>
      <c r="C14" s="36">
        <f>Oats!B18</f>
        <v>119.60999999999999</v>
      </c>
      <c r="D14" s="16">
        <f t="shared" si="2"/>
        <v>63.25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274.5</v>
      </c>
      <c r="C15" s="36">
        <f>Mustard!B18</f>
        <v>95.44</v>
      </c>
      <c r="D15" s="16">
        <f t="shared" si="2"/>
        <v>179.06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118</v>
      </c>
      <c r="B16" s="36">
        <f>'Wint.Wht'!B4</f>
        <v>230.54999999999998</v>
      </c>
      <c r="C16" s="36">
        <f>'Wint.Wht'!B18</f>
        <v>156.42</v>
      </c>
      <c r="D16" s="37">
        <f t="shared" si="2"/>
        <v>74.13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74</v>
      </c>
      <c r="B17" s="14"/>
      <c r="C17" s="14"/>
      <c r="D17" s="14"/>
      <c r="E17" s="20">
        <f>SUM(E3:E16)</f>
        <v>1800</v>
      </c>
      <c r="F17" s="20">
        <f>SUM(F3:F16)</f>
        <v>544584</v>
      </c>
      <c r="G17" s="20">
        <f>SUM(G3:G16)</f>
        <v>309074</v>
      </c>
      <c r="H17" s="34">
        <f>SUM(H3:H16)</f>
        <v>235509.99999999997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2" t="s">
        <v>46</v>
      </c>
      <c r="D19" s="82"/>
      <c r="E19" s="82"/>
      <c r="F19" s="3"/>
      <c r="G19" s="3"/>
      <c r="H19" s="3"/>
    </row>
    <row r="20" spans="1:8" ht="12.75">
      <c r="A20" s="55" t="s">
        <v>70</v>
      </c>
      <c r="B20" s="56"/>
      <c r="C20" s="56"/>
      <c r="D20" s="57"/>
      <c r="E20" s="56" t="s">
        <v>71</v>
      </c>
      <c r="F20" s="56"/>
      <c r="G20" s="56"/>
      <c r="H20" s="58"/>
    </row>
    <row r="21" spans="1:14" ht="12.75">
      <c r="A21" s="83" t="s">
        <v>28</v>
      </c>
      <c r="B21" s="84"/>
      <c r="C21" s="19">
        <f>F17</f>
        <v>544584</v>
      </c>
      <c r="D21" s="4"/>
      <c r="E21" s="84" t="s">
        <v>65</v>
      </c>
      <c r="F21" s="84"/>
      <c r="G21" s="19">
        <f>G17</f>
        <v>309074</v>
      </c>
      <c r="H21" s="59"/>
      <c r="N21" s="4"/>
    </row>
    <row r="22" spans="1:8" ht="12.75">
      <c r="A22" s="85" t="s">
        <v>149</v>
      </c>
      <c r="B22" s="86"/>
      <c r="C22" s="18">
        <v>0</v>
      </c>
      <c r="D22" s="60" t="s">
        <v>67</v>
      </c>
      <c r="E22" s="86" t="s">
        <v>94</v>
      </c>
      <c r="F22" s="86"/>
      <c r="G22" s="18">
        <v>48500</v>
      </c>
      <c r="H22" s="61" t="s">
        <v>67</v>
      </c>
    </row>
    <row r="23" spans="1:11" ht="12.75">
      <c r="A23" s="80"/>
      <c r="B23" s="81"/>
      <c r="C23" s="18">
        <v>0</v>
      </c>
      <c r="D23" s="4"/>
      <c r="E23" s="86" t="s">
        <v>64</v>
      </c>
      <c r="F23" s="86"/>
      <c r="G23" s="18">
        <v>160200</v>
      </c>
      <c r="H23" s="62"/>
      <c r="K23" s="66"/>
    </row>
    <row r="24" spans="1:8" ht="12.75">
      <c r="A24" s="80"/>
      <c r="B24" s="81"/>
      <c r="C24" s="18">
        <v>0</v>
      </c>
      <c r="D24" s="4"/>
      <c r="E24" s="86" t="s">
        <v>93</v>
      </c>
      <c r="F24" s="86"/>
      <c r="G24" s="18">
        <v>0</v>
      </c>
      <c r="H24" s="62"/>
    </row>
    <row r="25" spans="1:8" ht="12.75">
      <c r="A25" s="80"/>
      <c r="B25" s="81"/>
      <c r="C25" s="18">
        <v>0</v>
      </c>
      <c r="D25" s="4"/>
      <c r="E25" s="86" t="s">
        <v>66</v>
      </c>
      <c r="F25" s="86"/>
      <c r="G25" s="18">
        <v>0</v>
      </c>
      <c r="H25" s="62"/>
    </row>
    <row r="26" spans="1:8" ht="12.75">
      <c r="A26" s="80"/>
      <c r="B26" s="81"/>
      <c r="C26" s="18">
        <v>0</v>
      </c>
      <c r="D26" s="4"/>
      <c r="E26" s="81" t="s">
        <v>148</v>
      </c>
      <c r="F26" s="81"/>
      <c r="G26" s="18">
        <v>0</v>
      </c>
      <c r="H26" s="62"/>
    </row>
    <row r="27" spans="1:8" ht="12.75">
      <c r="A27" s="80"/>
      <c r="B27" s="81"/>
      <c r="C27" s="18">
        <v>0</v>
      </c>
      <c r="D27" s="4"/>
      <c r="E27" s="81"/>
      <c r="F27" s="81"/>
      <c r="G27" s="18">
        <v>0</v>
      </c>
      <c r="H27" s="62"/>
    </row>
    <row r="28" spans="1:8" ht="12.75">
      <c r="A28" s="80" t="s">
        <v>76</v>
      </c>
      <c r="B28" s="81"/>
      <c r="C28" s="22">
        <v>0</v>
      </c>
      <c r="D28" s="63"/>
      <c r="E28" s="81" t="s">
        <v>75</v>
      </c>
      <c r="F28" s="81"/>
      <c r="G28" s="22">
        <v>14100</v>
      </c>
      <c r="H28" s="62"/>
    </row>
    <row r="29" spans="1:8" ht="12.75">
      <c r="A29" s="31" t="s">
        <v>63</v>
      </c>
      <c r="B29" s="4"/>
      <c r="C29" s="19">
        <f>SUM(C21:C28)</f>
        <v>544584</v>
      </c>
      <c r="D29" s="4"/>
      <c r="E29" s="4" t="s">
        <v>63</v>
      </c>
      <c r="F29" s="4"/>
      <c r="G29" s="29">
        <f>SUM(G21:G28)</f>
        <v>531874</v>
      </c>
      <c r="H29" s="59"/>
    </row>
    <row r="30" spans="1:8" ht="12.75">
      <c r="A30" s="64" t="s">
        <v>117</v>
      </c>
      <c r="B30" s="3"/>
      <c r="C30" s="3"/>
      <c r="D30" s="3"/>
      <c r="E30" s="3"/>
      <c r="F30" s="3"/>
      <c r="G30" s="67">
        <f>C29-G29</f>
        <v>12710</v>
      </c>
      <c r="H30" s="65"/>
    </row>
    <row r="31" ht="12.75">
      <c r="G31" s="6"/>
    </row>
    <row r="32" spans="1:8" ht="12.75">
      <c r="A32" s="69" t="s">
        <v>135</v>
      </c>
      <c r="B32" s="89"/>
      <c r="C32" s="89"/>
      <c r="D32" s="89"/>
      <c r="E32" s="89"/>
      <c r="F32" s="50" t="s">
        <v>128</v>
      </c>
      <c r="G32" s="88"/>
      <c r="H32" s="88"/>
    </row>
    <row r="33" spans="3:6" ht="12.75">
      <c r="C33" s="46"/>
      <c r="D33" s="46"/>
      <c r="E33" s="46"/>
      <c r="F33" s="46"/>
    </row>
    <row r="34" spans="1:12" ht="12.75">
      <c r="A34" t="s">
        <v>30</v>
      </c>
      <c r="B34" s="87" t="s">
        <v>129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2.7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 ht="12.7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ht="12.75">
      <c r="A39" t="s">
        <v>95</v>
      </c>
    </row>
    <row r="40" spans="1:12" ht="12.75">
      <c r="A40" s="25" t="s">
        <v>78</v>
      </c>
      <c r="B40" s="26" t="s">
        <v>79</v>
      </c>
      <c r="C40" s="26" t="s">
        <v>80</v>
      </c>
      <c r="D40" s="26" t="s">
        <v>81</v>
      </c>
      <c r="E40" s="26" t="s">
        <v>82</v>
      </c>
      <c r="F40" s="26" t="s">
        <v>83</v>
      </c>
      <c r="G40" s="26" t="s">
        <v>84</v>
      </c>
      <c r="H40" s="26" t="s">
        <v>85</v>
      </c>
      <c r="I40" s="26" t="s">
        <v>86</v>
      </c>
      <c r="J40" s="26" t="s">
        <v>87</v>
      </c>
      <c r="K40" s="26" t="s">
        <v>88</v>
      </c>
      <c r="L40" s="27" t="s">
        <v>89</v>
      </c>
    </row>
    <row r="41" spans="1:12" ht="12.75">
      <c r="A41" s="28" t="s">
        <v>47</v>
      </c>
      <c r="B41" s="29">
        <f>$E3*HRSW!$B7</f>
        <v>14000</v>
      </c>
      <c r="C41" s="29">
        <f>$E3*HRSW!$B8</f>
        <v>17600</v>
      </c>
      <c r="D41" s="29">
        <f>$E3*HRSW!$B9</f>
        <v>13600</v>
      </c>
      <c r="E41" s="29">
        <f>$E3*HRSW!$B10</f>
        <v>0</v>
      </c>
      <c r="F41" s="29">
        <f>$E3*HRSW!$B11</f>
        <v>50864</v>
      </c>
      <c r="G41" s="29">
        <f>$E3*HRSW!$B12</f>
        <v>10960</v>
      </c>
      <c r="H41" s="29">
        <f>$E3*HRSW!$B13</f>
        <v>10736</v>
      </c>
      <c r="I41" s="29">
        <f>$E3*HRSW!$B14</f>
        <v>16496</v>
      </c>
      <c r="J41" s="29">
        <f>$E3*HRSW!$B15</f>
        <v>0</v>
      </c>
      <c r="K41" s="29">
        <f>$E3*HRSW!$B16</f>
        <v>6000</v>
      </c>
      <c r="L41" s="30">
        <f>$E3*HRSW!$B17</f>
        <v>3328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52600</v>
      </c>
      <c r="C45" s="19">
        <f>$E7*Soyb!$B8</f>
        <v>17600</v>
      </c>
      <c r="D45" s="19">
        <f>$E7*Soyb!$B9</f>
        <v>0</v>
      </c>
      <c r="E45" s="19">
        <f>$E7*Soyb!$B10</f>
        <v>3200</v>
      </c>
      <c r="F45" s="19">
        <f>$E7*Soyb!$B11</f>
        <v>1904</v>
      </c>
      <c r="G45" s="19">
        <f>$E7*Soyb!$B12</f>
        <v>15519.999999999998</v>
      </c>
      <c r="H45" s="19">
        <f>$E7*Soyb!$B13</f>
        <v>8776</v>
      </c>
      <c r="I45" s="19">
        <f>$E7*Soyb!$B14</f>
        <v>15263.999999999998</v>
      </c>
      <c r="J45" s="19">
        <f>$E7*Soyb!$B15</f>
        <v>0</v>
      </c>
      <c r="K45" s="19">
        <f>$E7*Soyb!$B16</f>
        <v>1200</v>
      </c>
      <c r="L45" s="32">
        <f>$E7*Soyb!$B17</f>
        <v>2760</v>
      </c>
    </row>
    <row r="46" spans="1:12" ht="12.75">
      <c r="A46" s="31" t="s">
        <v>77</v>
      </c>
      <c r="B46" s="19">
        <f>$E8*Drybean!$B7</f>
        <v>11220</v>
      </c>
      <c r="C46" s="19">
        <f>$E8*Drybean!$B8</f>
        <v>8320</v>
      </c>
      <c r="D46" s="19">
        <f>$E8*Drybean!$B9</f>
        <v>4000</v>
      </c>
      <c r="E46" s="19">
        <f>$E8*Drybean!$B10</f>
        <v>0</v>
      </c>
      <c r="F46" s="19">
        <f>$E8*Drybean!$B11</f>
        <v>6586</v>
      </c>
      <c r="G46" s="19">
        <f>$E8*Drybean!$B12</f>
        <v>4640</v>
      </c>
      <c r="H46" s="19">
        <f>$E8*Drybean!$B13</f>
        <v>2902</v>
      </c>
      <c r="I46" s="19">
        <f>$E8*Drybean!$B14</f>
        <v>4816</v>
      </c>
      <c r="J46" s="19">
        <f>$E8*Drybean!$B15</f>
        <v>0</v>
      </c>
      <c r="K46" s="19">
        <f>$E8*Drybean!$B16</f>
        <v>3100</v>
      </c>
      <c r="L46" s="32">
        <f>$E8*Drybean!$B17</f>
        <v>1082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74</v>
      </c>
      <c r="B55" s="20">
        <f>SUM(B41:B54)</f>
        <v>77820</v>
      </c>
      <c r="C55" s="20">
        <f aca="true" t="shared" si="4" ref="C55:L55">SUM(C41:C54)</f>
        <v>43520</v>
      </c>
      <c r="D55" s="20">
        <f t="shared" si="4"/>
        <v>17600</v>
      </c>
      <c r="E55" s="20">
        <f t="shared" si="4"/>
        <v>3200</v>
      </c>
      <c r="F55" s="20">
        <f t="shared" si="4"/>
        <v>59354</v>
      </c>
      <c r="G55" s="20">
        <f t="shared" si="4"/>
        <v>31120</v>
      </c>
      <c r="H55" s="20">
        <f t="shared" si="4"/>
        <v>22414</v>
      </c>
      <c r="I55" s="20">
        <f t="shared" si="4"/>
        <v>36576</v>
      </c>
      <c r="J55" s="20">
        <f t="shared" si="4"/>
        <v>0</v>
      </c>
      <c r="K55" s="20">
        <f t="shared" si="4"/>
        <v>10300</v>
      </c>
      <c r="L55" s="34">
        <f t="shared" si="4"/>
        <v>7170</v>
      </c>
    </row>
    <row r="56" spans="1:12" ht="12.75">
      <c r="A56" s="33" t="s">
        <v>90</v>
      </c>
      <c r="B56" s="20"/>
      <c r="C56" s="34"/>
      <c r="D56" s="35">
        <f>SUM(B55:L55)</f>
        <v>309074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B34:L34"/>
    <mergeCell ref="B35:L35"/>
    <mergeCell ref="B36:L36"/>
    <mergeCell ref="B37:L37"/>
    <mergeCell ref="B38:L38"/>
    <mergeCell ref="G32:H32"/>
    <mergeCell ref="B32:E32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A26:B26"/>
    <mergeCell ref="C19:E19"/>
    <mergeCell ref="A21:B21"/>
    <mergeCell ref="A22:B22"/>
    <mergeCell ref="A23:B23"/>
    <mergeCell ref="A24:B24"/>
    <mergeCell ref="A25:B25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4" t="s">
        <v>30</v>
      </c>
    </row>
    <row r="2" spans="1:3" ht="12.75">
      <c r="A2" t="s">
        <v>29</v>
      </c>
      <c r="B2" s="9">
        <v>57</v>
      </c>
      <c r="C2" s="70"/>
    </row>
    <row r="3" spans="1:3" ht="12.75">
      <c r="A3" t="s">
        <v>138</v>
      </c>
      <c r="B3" s="12">
        <v>5.06</v>
      </c>
      <c r="C3" s="70"/>
    </row>
    <row r="4" spans="1:3" ht="12.75">
      <c r="A4" t="s">
        <v>28</v>
      </c>
      <c r="B4" s="2">
        <f>B2*B3</f>
        <v>288.41999999999996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 t="s">
        <v>139</v>
      </c>
    </row>
    <row r="11" spans="1:3" ht="12.75">
      <c r="A11" s="1" t="s">
        <v>12</v>
      </c>
      <c r="B11" s="11">
        <v>63.58</v>
      </c>
      <c r="C11" s="70"/>
    </row>
    <row r="12" spans="1:3" ht="12.75">
      <c r="A12" s="1" t="s">
        <v>11</v>
      </c>
      <c r="B12" s="11">
        <v>13.7</v>
      </c>
      <c r="C12" s="70"/>
    </row>
    <row r="13" spans="1:3" ht="12.75">
      <c r="A13" s="1" t="s">
        <v>13</v>
      </c>
      <c r="B13" s="11">
        <v>13.42</v>
      </c>
      <c r="C13" s="70"/>
    </row>
    <row r="14" spans="1:3" ht="12.75">
      <c r="A14" s="1" t="s">
        <v>14</v>
      </c>
      <c r="B14" s="11">
        <v>20.62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4.16</v>
      </c>
      <c r="C17" s="70"/>
    </row>
    <row r="18" spans="1:3" ht="12.75">
      <c r="A18" t="s">
        <v>2</v>
      </c>
      <c r="B18" s="2">
        <f>SUM(B7:B17)</f>
        <v>179.48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8.26</v>
      </c>
      <c r="C21" s="70"/>
    </row>
    <row r="22" spans="1:3" ht="12.75">
      <c r="A22" s="1" t="s">
        <v>19</v>
      </c>
      <c r="B22" s="7">
        <v>23.81</v>
      </c>
      <c r="C22" s="70"/>
    </row>
    <row r="23" spans="1:3" ht="12.75">
      <c r="A23" s="1" t="s">
        <v>20</v>
      </c>
      <c r="B23" s="7">
        <v>13.95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135.01999999999998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314.5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-26.08000000000004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3.1487719298245613</v>
      </c>
      <c r="C32" s="70"/>
    </row>
    <row r="33" spans="1:3" ht="12.75">
      <c r="A33" t="s">
        <v>23</v>
      </c>
      <c r="B33" s="2">
        <f>B25/B2</f>
        <v>2.368771929824561</v>
      </c>
      <c r="C33" s="70"/>
    </row>
    <row r="34" spans="1:3" ht="12.75">
      <c r="A34" t="s">
        <v>27</v>
      </c>
      <c r="B34" s="2">
        <f>B27/B2</f>
        <v>5.517543859649122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48</v>
      </c>
      <c r="C2" s="70"/>
    </row>
    <row r="3" spans="1:3" ht="12.75">
      <c r="A3" t="s">
        <v>138</v>
      </c>
      <c r="B3" s="12">
        <v>5.81</v>
      </c>
      <c r="C3" s="70" t="s">
        <v>126</v>
      </c>
    </row>
    <row r="4" spans="1:3" ht="12.75">
      <c r="A4" t="s">
        <v>28</v>
      </c>
      <c r="B4" s="2">
        <f>B2*B3</f>
        <v>278.88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 t="s">
        <v>139</v>
      </c>
    </row>
    <row r="11" spans="1:3" ht="12.75">
      <c r="A11" s="1" t="s">
        <v>12</v>
      </c>
      <c r="B11" s="11">
        <v>51.61</v>
      </c>
      <c r="C11" s="70"/>
    </row>
    <row r="12" spans="1:3" ht="12.75">
      <c r="A12" s="1" t="s">
        <v>11</v>
      </c>
      <c r="B12" s="11">
        <v>13.3</v>
      </c>
      <c r="C12" s="70"/>
    </row>
    <row r="13" spans="1:3" ht="12.75">
      <c r="A13" s="1" t="s">
        <v>13</v>
      </c>
      <c r="B13" s="11">
        <v>13.03</v>
      </c>
      <c r="C13" s="70"/>
    </row>
    <row r="14" spans="1:3" ht="12.75">
      <c r="A14" s="1" t="s">
        <v>14</v>
      </c>
      <c r="B14" s="11">
        <v>20.37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4.01</v>
      </c>
      <c r="C17" s="70"/>
    </row>
    <row r="18" spans="1:3" ht="12.75">
      <c r="A18" t="s">
        <v>2</v>
      </c>
      <c r="B18" s="2">
        <f>SUM(B7:B17)</f>
        <v>172.82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</v>
      </c>
      <c r="C21" s="70"/>
    </row>
    <row r="22" spans="1:3" ht="12.75">
      <c r="A22" s="1" t="s">
        <v>19</v>
      </c>
      <c r="B22" s="7">
        <v>23.37</v>
      </c>
      <c r="C22" s="70"/>
    </row>
    <row r="23" spans="1:3" ht="12.75">
      <c r="A23" s="1" t="s">
        <v>20</v>
      </c>
      <c r="B23" s="7">
        <v>13.72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134.19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307.01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-28.129999999999995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3.6004166666666664</v>
      </c>
      <c r="C32" s="70"/>
    </row>
    <row r="33" spans="1:3" ht="12.75">
      <c r="A33" t="s">
        <v>23</v>
      </c>
      <c r="B33" s="2">
        <f>B25/B2</f>
        <v>2.795625</v>
      </c>
      <c r="C33" s="70"/>
    </row>
    <row r="34" spans="1:3" ht="12.75">
      <c r="A34" t="s">
        <v>27</v>
      </c>
      <c r="B34" s="2">
        <f>B27/B2</f>
        <v>6.396041666666666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2" t="s">
        <v>30</v>
      </c>
    </row>
    <row r="2" spans="1:3" ht="12.75">
      <c r="A2" t="s">
        <v>29</v>
      </c>
      <c r="B2" s="9">
        <v>70</v>
      </c>
      <c r="C2" s="70"/>
    </row>
    <row r="3" spans="1:3" ht="12.75">
      <c r="A3" t="s">
        <v>138</v>
      </c>
      <c r="B3" s="12">
        <v>4</v>
      </c>
      <c r="C3" s="71" t="s">
        <v>152</v>
      </c>
    </row>
    <row r="4" spans="1:3" ht="12.75">
      <c r="A4" t="s">
        <v>28</v>
      </c>
      <c r="B4" s="2">
        <f>B2*B3</f>
        <v>280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15.5</v>
      </c>
      <c r="C7" s="70"/>
    </row>
    <row r="8" spans="1:3" ht="12.75">
      <c r="A8" s="1" t="s">
        <v>9</v>
      </c>
      <c r="B8" s="11">
        <v>19.2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45.12</v>
      </c>
      <c r="C11" s="70"/>
    </row>
    <row r="12" spans="1:3" ht="12.75">
      <c r="A12" s="1" t="s">
        <v>11</v>
      </c>
      <c r="B12" s="11">
        <v>16.3</v>
      </c>
      <c r="C12" s="70"/>
    </row>
    <row r="13" spans="1:3" ht="12.75">
      <c r="A13" s="1" t="s">
        <v>13</v>
      </c>
      <c r="B13" s="11">
        <v>14.62</v>
      </c>
      <c r="C13" s="70"/>
    </row>
    <row r="14" spans="1:3" ht="12.75">
      <c r="A14" s="1" t="s">
        <v>14</v>
      </c>
      <c r="B14" s="11">
        <v>21.54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3.72</v>
      </c>
      <c r="C17" s="70"/>
    </row>
    <row r="18" spans="1:3" ht="12.75">
      <c r="A18" t="s">
        <v>2</v>
      </c>
      <c r="B18" s="2">
        <f>SUM(B7:B17)</f>
        <v>160.5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8.75</v>
      </c>
      <c r="C21" s="70"/>
    </row>
    <row r="22" spans="1:3" ht="12.75">
      <c r="A22" s="1" t="s">
        <v>19</v>
      </c>
      <c r="B22" s="7">
        <v>25</v>
      </c>
      <c r="C22" s="70"/>
    </row>
    <row r="23" spans="1:3" ht="12.75">
      <c r="A23" s="1" t="s">
        <v>20</v>
      </c>
      <c r="B23" s="7">
        <v>15.17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137.92000000000002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298.42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-18.420000000000016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2.2928571428571427</v>
      </c>
      <c r="C32" s="70"/>
    </row>
    <row r="33" spans="1:3" ht="12.75">
      <c r="A33" t="s">
        <v>23</v>
      </c>
      <c r="B33" s="2">
        <f>B25/B2</f>
        <v>1.9702857142857144</v>
      </c>
      <c r="C33" s="70"/>
    </row>
    <row r="34" spans="1:3" ht="12.75">
      <c r="A34" t="s">
        <v>27</v>
      </c>
      <c r="B34" s="2">
        <f>B27/B2</f>
        <v>4.263142857142857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2" t="s">
        <v>30</v>
      </c>
    </row>
    <row r="2" spans="1:3" ht="12.75">
      <c r="A2" t="s">
        <v>29</v>
      </c>
      <c r="B2" s="9">
        <v>128</v>
      </c>
      <c r="C2" s="70"/>
    </row>
    <row r="3" spans="1:3" ht="12.75">
      <c r="A3" t="s">
        <v>138</v>
      </c>
      <c r="B3" s="12">
        <v>3.3</v>
      </c>
      <c r="C3" s="70"/>
    </row>
    <row r="4" spans="1:3" ht="12.75">
      <c r="A4" t="s">
        <v>28</v>
      </c>
      <c r="B4" s="2">
        <f>B2*B3</f>
        <v>422.4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83.47</v>
      </c>
      <c r="C7" s="70"/>
    </row>
    <row r="8" spans="1:3" ht="12.75">
      <c r="A8" s="1" t="s">
        <v>9</v>
      </c>
      <c r="B8" s="11">
        <v>23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73.65</v>
      </c>
      <c r="C11" s="70"/>
    </row>
    <row r="12" spans="1:3" ht="12.75">
      <c r="A12" s="1" t="s">
        <v>11</v>
      </c>
      <c r="B12" s="11">
        <v>25.4</v>
      </c>
      <c r="C12" s="70"/>
    </row>
    <row r="13" spans="1:3" ht="12.75">
      <c r="A13" s="1" t="s">
        <v>13</v>
      </c>
      <c r="B13" s="11">
        <v>18.55</v>
      </c>
      <c r="C13" s="70"/>
    </row>
    <row r="14" spans="1:3" ht="12.75">
      <c r="A14" s="1" t="s">
        <v>14</v>
      </c>
      <c r="B14" s="11">
        <v>26.39</v>
      </c>
      <c r="C14" s="70"/>
    </row>
    <row r="15" spans="1:3" ht="12.75">
      <c r="A15" s="1" t="s">
        <v>15</v>
      </c>
      <c r="B15" s="11">
        <v>23.04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6.67</v>
      </c>
      <c r="C17" s="70"/>
    </row>
    <row r="18" spans="1:3" ht="12.75">
      <c r="A18" t="s">
        <v>2</v>
      </c>
      <c r="B18" s="2">
        <f>SUM(B7:B17)</f>
        <v>287.6700000000001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10.76</v>
      </c>
      <c r="C21" s="70"/>
    </row>
    <row r="22" spans="1:3" ht="12.75">
      <c r="A22" s="1" t="s">
        <v>19</v>
      </c>
      <c r="B22" s="7">
        <v>35.09</v>
      </c>
      <c r="C22" s="70"/>
    </row>
    <row r="23" spans="1:3" ht="12.75">
      <c r="A23" s="1" t="s">
        <v>20</v>
      </c>
      <c r="B23" s="7">
        <v>20.19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155.04000000000002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442.7100000000001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-20.310000000000116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2.2474218750000006</v>
      </c>
      <c r="C32" s="70"/>
    </row>
    <row r="33" spans="1:3" ht="12.75">
      <c r="A33" t="s">
        <v>23</v>
      </c>
      <c r="B33" s="2">
        <f>B25/B2</f>
        <v>1.2112500000000002</v>
      </c>
      <c r="C33" s="70"/>
    </row>
    <row r="34" spans="1:3" ht="12.75">
      <c r="A34" t="s">
        <v>27</v>
      </c>
      <c r="B34" s="2">
        <f>B27/B2</f>
        <v>3.4586718750000007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2" t="s">
        <v>30</v>
      </c>
    </row>
    <row r="2" spans="1:3" ht="12.75">
      <c r="A2" t="s">
        <v>29</v>
      </c>
      <c r="B2" s="9">
        <v>33</v>
      </c>
      <c r="C2" s="70"/>
    </row>
    <row r="3" spans="1:3" ht="12.75">
      <c r="A3" t="s">
        <v>138</v>
      </c>
      <c r="B3" s="12">
        <v>8.87</v>
      </c>
      <c r="C3" s="70"/>
    </row>
    <row r="4" spans="1:3" ht="12.75">
      <c r="A4" t="s">
        <v>28</v>
      </c>
      <c r="B4" s="2">
        <f>B2*B3</f>
        <v>292.71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65.75</v>
      </c>
      <c r="C7" s="70" t="s">
        <v>143</v>
      </c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130</v>
      </c>
    </row>
    <row r="11" spans="1:3" ht="12.75">
      <c r="A11" s="1" t="s">
        <v>12</v>
      </c>
      <c r="B11" s="11">
        <v>2.38</v>
      </c>
      <c r="C11" s="70"/>
    </row>
    <row r="12" spans="1:3" ht="12.75">
      <c r="A12" s="1" t="s">
        <v>11</v>
      </c>
      <c r="B12" s="11">
        <v>19.4</v>
      </c>
      <c r="C12" s="70"/>
    </row>
    <row r="13" spans="1:3" ht="12.75">
      <c r="A13" s="1" t="s">
        <v>13</v>
      </c>
      <c r="B13" s="11">
        <v>10.97</v>
      </c>
      <c r="C13" s="70"/>
    </row>
    <row r="14" spans="1:3" ht="12.75">
      <c r="A14" s="1" t="s">
        <v>14</v>
      </c>
      <c r="B14" s="11">
        <v>19.08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3.45</v>
      </c>
      <c r="C17" s="70"/>
    </row>
    <row r="18" spans="1:3" ht="12.75">
      <c r="A18" t="s">
        <v>2</v>
      </c>
      <c r="B18" s="2">
        <f>SUM(B7:B17)</f>
        <v>148.52999999999997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7.67</v>
      </c>
      <c r="C21" s="70"/>
    </row>
    <row r="22" spans="1:3" ht="12.75">
      <c r="A22" s="1" t="s">
        <v>19</v>
      </c>
      <c r="B22" s="7">
        <v>22.22</v>
      </c>
      <c r="C22" s="70"/>
    </row>
    <row r="23" spans="1:3" ht="12.75">
      <c r="A23" s="1" t="s">
        <v>20</v>
      </c>
      <c r="B23" s="7">
        <v>12.8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131.69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280.21999999999997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12.490000000000009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4.50090909090909</v>
      </c>
      <c r="C32" s="70"/>
    </row>
    <row r="33" spans="1:3" ht="12.75">
      <c r="A33" t="s">
        <v>23</v>
      </c>
      <c r="B33" s="2">
        <f>B25/B2</f>
        <v>3.9906060606060607</v>
      </c>
      <c r="C33" s="70"/>
    </row>
    <row r="34" spans="1:3" ht="12.75">
      <c r="A34" t="s">
        <v>27</v>
      </c>
      <c r="B34" s="2">
        <f>B27/B2</f>
        <v>8.49151515151515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2" t="s">
        <v>30</v>
      </c>
    </row>
    <row r="2" spans="1:3" ht="12.75">
      <c r="A2" t="s">
        <v>29</v>
      </c>
      <c r="B2" s="9">
        <v>1660</v>
      </c>
      <c r="C2" s="70"/>
    </row>
    <row r="3" spans="1:3" ht="12.75">
      <c r="A3" t="s">
        <v>138</v>
      </c>
      <c r="B3" s="10">
        <v>0.24</v>
      </c>
      <c r="C3" s="70"/>
    </row>
    <row r="4" spans="1:3" ht="12.75">
      <c r="A4" t="s">
        <v>28</v>
      </c>
      <c r="B4" s="2">
        <f>B2*B3</f>
        <v>398.4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56.1</v>
      </c>
      <c r="C7" s="70"/>
    </row>
    <row r="8" spans="1:3" ht="12.75">
      <c r="A8" s="1" t="s">
        <v>9</v>
      </c>
      <c r="B8" s="11">
        <v>41.6</v>
      </c>
      <c r="C8" s="70"/>
    </row>
    <row r="9" spans="1:3" ht="12.75">
      <c r="A9" s="1" t="s">
        <v>24</v>
      </c>
      <c r="B9" s="11">
        <v>20</v>
      </c>
      <c r="C9" s="71" t="s">
        <v>150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32.93</v>
      </c>
      <c r="C11" s="70"/>
    </row>
    <row r="12" spans="1:3" ht="12.75">
      <c r="A12" s="1" t="s">
        <v>11</v>
      </c>
      <c r="B12" s="11">
        <v>23.2</v>
      </c>
      <c r="C12" s="70"/>
    </row>
    <row r="13" spans="1:3" ht="12.75">
      <c r="A13" s="1" t="s">
        <v>13</v>
      </c>
      <c r="B13" s="11">
        <v>14.51</v>
      </c>
      <c r="C13" s="70"/>
    </row>
    <row r="14" spans="1:3" ht="12.75">
      <c r="A14" s="1" t="s">
        <v>14</v>
      </c>
      <c r="B14" s="11">
        <v>24.08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5.41</v>
      </c>
      <c r="C17" s="70"/>
    </row>
    <row r="18" spans="1:3" ht="12.75">
      <c r="A18" t="s">
        <v>2</v>
      </c>
      <c r="B18" s="2">
        <f>SUM(B7:B17)</f>
        <v>233.32999999999996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9.42</v>
      </c>
      <c r="C21" s="70"/>
    </row>
    <row r="22" spans="1:3" ht="12.75">
      <c r="A22" s="1" t="s">
        <v>19</v>
      </c>
      <c r="B22" s="7">
        <v>28.68</v>
      </c>
      <c r="C22" s="70"/>
    </row>
    <row r="23" spans="1:3" ht="12.75">
      <c r="A23" s="1" t="s">
        <v>20</v>
      </c>
      <c r="B23" s="7">
        <v>18.68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145.78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379.10999999999996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19.29000000000002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0.1405602409638554</v>
      </c>
      <c r="C32" s="70"/>
    </row>
    <row r="33" spans="1:3" ht="12.75">
      <c r="A33" t="s">
        <v>23</v>
      </c>
      <c r="B33" s="13">
        <f>B25/B2</f>
        <v>0.08781927710843374</v>
      </c>
      <c r="C33" s="70"/>
    </row>
    <row r="34" spans="1:3" ht="12.75">
      <c r="A34" t="s">
        <v>27</v>
      </c>
      <c r="B34" s="13">
        <f>B27/B2</f>
        <v>0.22837951807228912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1450</v>
      </c>
      <c r="C2" s="70"/>
    </row>
    <row r="3" spans="1:3" ht="12.75">
      <c r="A3" t="s">
        <v>138</v>
      </c>
      <c r="B3" s="10">
        <v>0.172</v>
      </c>
      <c r="C3" s="70"/>
    </row>
    <row r="4" spans="1:3" ht="12.75">
      <c r="A4" t="s">
        <v>28</v>
      </c>
      <c r="B4" s="2">
        <f>B2*B3</f>
        <v>249.39999999999998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36</v>
      </c>
      <c r="C7" s="71" t="s">
        <v>136</v>
      </c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0</v>
      </c>
      <c r="C9" s="70" t="s">
        <v>140</v>
      </c>
    </row>
    <row r="10" spans="1:3" ht="12.75">
      <c r="A10" s="1" t="s">
        <v>10</v>
      </c>
      <c r="B10" s="11">
        <v>6</v>
      </c>
      <c r="C10" s="70" t="s">
        <v>131</v>
      </c>
    </row>
    <row r="11" spans="1:3" ht="12.75">
      <c r="A11" s="1" t="s">
        <v>12</v>
      </c>
      <c r="B11" s="11">
        <v>26.67</v>
      </c>
      <c r="C11" s="70"/>
    </row>
    <row r="12" spans="1:3" ht="12.75">
      <c r="A12" s="1" t="s">
        <v>11</v>
      </c>
      <c r="B12" s="11">
        <v>14.6</v>
      </c>
      <c r="C12" s="70"/>
    </row>
    <row r="13" spans="1:3" ht="12.75">
      <c r="A13" s="1" t="s">
        <v>13</v>
      </c>
      <c r="B13" s="11">
        <v>12.44</v>
      </c>
      <c r="C13" s="70"/>
    </row>
    <row r="14" spans="1:3" ht="12.75">
      <c r="A14" s="1" t="s">
        <v>14</v>
      </c>
      <c r="B14" s="11">
        <v>19.3</v>
      </c>
      <c r="C14" s="70"/>
    </row>
    <row r="15" spans="1:3" ht="12.75">
      <c r="A15" s="1" t="s">
        <v>15</v>
      </c>
      <c r="B15" s="11">
        <v>4.35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3.84</v>
      </c>
      <c r="C17" s="70"/>
    </row>
    <row r="18" spans="1:3" ht="12.75">
      <c r="A18" t="s">
        <v>2</v>
      </c>
      <c r="B18" s="2">
        <f>SUM(B7:B17)</f>
        <v>165.7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8.47</v>
      </c>
      <c r="C21" s="70"/>
    </row>
    <row r="22" spans="1:3" ht="12.75">
      <c r="A22" s="1" t="s">
        <v>19</v>
      </c>
      <c r="B22" s="7">
        <v>24.88</v>
      </c>
      <c r="C22" s="70"/>
    </row>
    <row r="23" spans="1:3" ht="12.75">
      <c r="A23" s="1" t="s">
        <v>20</v>
      </c>
      <c r="B23" s="7">
        <v>15.05</v>
      </c>
      <c r="C23" s="70"/>
    </row>
    <row r="24" spans="1:3" ht="12.75">
      <c r="A24" s="1" t="s">
        <v>21</v>
      </c>
      <c r="B24" s="8">
        <v>89</v>
      </c>
      <c r="C24" s="70"/>
    </row>
    <row r="25" spans="1:3" ht="12.75">
      <c r="A25" t="s">
        <v>4</v>
      </c>
      <c r="B25" s="2">
        <f>SUM(B21:B24)</f>
        <v>137.4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303.1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-53.700000000000045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0.1142758620689655</v>
      </c>
      <c r="C32" s="70"/>
    </row>
    <row r="33" spans="1:3" ht="12.75">
      <c r="A33" t="s">
        <v>23</v>
      </c>
      <c r="B33" s="13">
        <f>B25/B2</f>
        <v>0.09475862068965518</v>
      </c>
      <c r="C33" s="70"/>
    </row>
    <row r="34" spans="1:3" ht="12.75">
      <c r="A34" t="s">
        <v>27</v>
      </c>
      <c r="B34" s="13">
        <f>B27/B2</f>
        <v>0.20903448275862072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2012-12-21T12:58:24Z</cp:lastPrinted>
  <dcterms:created xsi:type="dcterms:W3CDTF">2005-01-10T15:34:54Z</dcterms:created>
  <dcterms:modified xsi:type="dcterms:W3CDTF">2016-12-30T02:56:38Z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