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<sst xmlns="http://schemas.openxmlformats.org/spreadsheetml/2006/main" count="649" uniqueCount="159">
  <si>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</si>
  <si>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</si>
  <si>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</si>
  <si>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</si>
  <si>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</si>
  <si>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</si>
  <si>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</si>
  <si>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</si>
  <si>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</si>
  <si>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</si>
  <si>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</si>
  <si>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</si>
  <si>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</si>
  <si>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</si>
  <si>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</si>
  <si>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</si>
  <si>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</si>
  <si>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</si>
  <si>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</si>
  <si>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</si>
  <si>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</si>
  <si>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</si>
  <si>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</si>
  <si>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</si>
  <si>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</si>
  <si>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</si>
  <si>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</si>
  <si>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</si>
  <si>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</si>
  <si>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</si>
  <si>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</si>
  <si>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</si>
  <si>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</si>
  <si>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</si>
  <si>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</si>
  <si>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</si>
  <si>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</si>
  <si>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</si>
  <si>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</si>
  <si>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</si>
  <si>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</si>
  <si>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</si>
  <si>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</si>
  <si>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</si>
  <si>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</si>
  <si>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</si>
  <si>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</si>
  <si>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</si>
  <si>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</si>
  <si>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</si>
  <si>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</si>
  <si>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</si>
  <si>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</si>
  <si>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</si>
  <si>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</si>
  <si>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</si>
  <si>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</si>
  <si>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</si>
  <si>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</si>
  <si>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</si>
  <si>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</si>
  <si>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</si>
  <si>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</si>
  <si>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</si>
  <si>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</si>
  <si>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</si>
  <si>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</si>
  <si>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</si>
  <si>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</si>
  <si>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</si>
  <si>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</si>
  <si>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</si>
  <si>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</si>
  <si>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</si>
  <si>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</si>
  <si>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</si>
  <si>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</si>
  <si>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</si>
  <si>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</si>
  <si>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</si>
  <si>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</si>
  <si>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</si>
  <si>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</si>
  <si>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</si>
  <si>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</si>
  <si>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</si>
  <si>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</si>
  <si>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</si>
  <si>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</si>
  <si>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</si>
  <si>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</si>
  <si>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</si>
  <si>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</si>
  <si>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</si>
  <si>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</si>
  <si>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</si>
  <si>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</si>
  <si>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</si>
  <si>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</si>
  <si>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</si>
  <si>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</si>
  <si>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</si>
  <si>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</si>
  <si>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</si>
  <si>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</si>
  <si>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</si>
  <si>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</si>
  <si>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</si>
  <si>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</si>
  <si>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</si>
  <si>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</si>
  <si>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</si>
  <si>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</si>
  <si>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</si>
  <si>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</si>
  <si>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</si>
  <si>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</si>
  <si>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</si>
  <si>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</si>
  <si>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</si>
  <si>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</si>
  <si>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</si>
  <si>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</si>
  <si>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</si>
  <si>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</si>
  <si>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</si>
  <si>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</si>
  <si>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</si>
  <si>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</si>
  <si>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</si>
  <si>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</si>
  <si>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</si>
  <si>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</si>
  <si>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</si>
  <si>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</si>
  <si>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Fungicide for white mold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</si>
  <si>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</si>
  <si>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</si>
  <si>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</si>
  <si>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</si>
  <si>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Name:</t>
  </si>
  <si>
    <t>Soil test, custom aerial application</t>
  </si>
  <si>
    <t>Soil test, two custom aerial applications</t>
  </si>
  <si>
    <t>Market</t>
  </si>
  <si>
    <t xml:space="preserve">  Market Price</t>
  </si>
  <si>
    <t>Wheat midge &amp; cereal grain aphid insect. would be $6 each</t>
  </si>
  <si>
    <t>Fungicide for rust would cost $4 plus application</t>
  </si>
  <si>
    <t>Fungicide for pasmo has shown good yield response</t>
  </si>
  <si>
    <t>seed treatment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</si>
  <si>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</si>
  <si>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</si>
  <si>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</si>
  <si>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</si>
  <si>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</si>
  <si>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</si>
  <si>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</si>
  <si>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North Dakota 2017 Projected Crop Budgets - North East</t>
  </si>
  <si>
    <t>Malt price, feed quality price est. is $2.70</t>
  </si>
  <si>
    <t>Crop insurance is not available in this region for buckwheat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</si>
</sst>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11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96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70" t="s">
        <v>97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98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99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100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101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152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153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102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70" t="s">
        <v>103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104</v>
      </c>
      <c r="B14" s="39"/>
      <c r="C14" s="39"/>
      <c r="D14" s="39"/>
      <c r="E14" s="39"/>
      <c r="F14" s="39"/>
      <c r="G14" s="39"/>
      <c r="H14" s="39"/>
    </row>
    <row r="15" spans="1:8" ht="12.75">
      <c r="A15" s="47" t="s">
        <v>151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105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106</v>
      </c>
      <c r="B17" s="39"/>
      <c r="C17" s="39"/>
      <c r="D17" s="39"/>
      <c r="E17" s="39"/>
      <c r="F17" s="39"/>
      <c r="G17" s="39"/>
      <c r="H17" s="39"/>
    </row>
    <row r="18" spans="1:8" ht="12.75">
      <c r="A18" s="47" t="s">
        <v>130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107</v>
      </c>
      <c r="B19" s="39"/>
      <c r="C19" s="39"/>
      <c r="E19" s="39"/>
      <c r="F19" s="39"/>
      <c r="G19" s="39"/>
      <c r="H19" s="39"/>
    </row>
    <row r="20" spans="1:8" ht="12.75">
      <c r="A20" s="17" t="s">
        <v>108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109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110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70" t="s">
        <v>111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112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113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114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115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116</v>
      </c>
      <c r="B30" s="37"/>
      <c r="C30" s="37"/>
      <c r="D30" s="37"/>
      <c r="E30" s="37"/>
      <c r="F30" s="37"/>
      <c r="G30" s="37"/>
      <c r="H30" s="37"/>
    </row>
    <row r="31" spans="1:8" ht="12.75">
      <c r="A31" s="37"/>
      <c r="B31" s="37"/>
      <c r="C31" s="37"/>
      <c r="D31" s="37"/>
      <c r="E31" s="37"/>
      <c r="F31" s="37"/>
      <c r="G31" s="37"/>
      <c r="H31" s="37"/>
    </row>
    <row r="32" spans="1:8" ht="12.75">
      <c r="A32" s="46" t="s">
        <v>124</v>
      </c>
      <c r="B32" s="37" t="s">
        <v>125</v>
      </c>
      <c r="C32" s="37"/>
      <c r="D32" s="41"/>
      <c r="E32" s="37" t="s">
        <v>126</v>
      </c>
      <c r="F32" s="37"/>
      <c r="G32" s="37"/>
      <c r="H32" s="37"/>
    </row>
    <row r="33" spans="1:11" ht="12.75">
      <c r="A33" s="37" t="s">
        <v>127</v>
      </c>
      <c r="B33" s="78" t="s">
        <v>128</v>
      </c>
      <c r="C33" s="79"/>
      <c r="D33" s="79"/>
      <c r="E33" s="79"/>
      <c r="F33" s="79"/>
      <c r="G33" s="79"/>
      <c r="H33" s="37" t="s">
        <v>129</v>
      </c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1050</v>
      </c>
      <c r="C2" s="71"/>
    </row>
    <row r="3" spans="1:3" ht="12.75">
      <c r="A3" t="s">
        <v>144</v>
      </c>
      <c r="B3" s="10">
        <v>0.221</v>
      </c>
      <c r="C3" s="71"/>
    </row>
    <row r="4" spans="1:3" ht="12.75">
      <c r="A4" t="s">
        <v>28</v>
      </c>
      <c r="B4">
        <f>B2*B3</f>
        <v>232.05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49.4</v>
      </c>
      <c r="C7" s="74"/>
    </row>
    <row r="8" spans="1:3" ht="12.75">
      <c r="A8" s="1" t="s">
        <v>9</v>
      </c>
      <c r="B8" s="11">
        <v>29.2</v>
      </c>
      <c r="C8" s="71"/>
    </row>
    <row r="9" spans="1:3" ht="12.75">
      <c r="A9" s="1" t="s">
        <v>24</v>
      </c>
      <c r="B9" s="11">
        <v>0</v>
      </c>
      <c r="C9" s="71" t="s">
        <v>146</v>
      </c>
    </row>
    <row r="10" spans="1:3" ht="12.75">
      <c r="A10" s="1" t="s">
        <v>10</v>
      </c>
      <c r="B10" s="11">
        <v>12</v>
      </c>
      <c r="C10" s="71" t="s">
        <v>137</v>
      </c>
    </row>
    <row r="11" spans="1:3" ht="12.75">
      <c r="A11" s="1" t="s">
        <v>12</v>
      </c>
      <c r="B11" s="11">
        <v>18.76</v>
      </c>
      <c r="C11" s="71"/>
    </row>
    <row r="12" spans="1:3" ht="12.75">
      <c r="A12" s="1" t="s">
        <v>11</v>
      </c>
      <c r="B12" s="11">
        <v>22.2</v>
      </c>
      <c r="C12" s="71"/>
    </row>
    <row r="13" spans="1:3" ht="12.75">
      <c r="A13" s="1" t="s">
        <v>13</v>
      </c>
      <c r="B13" s="11">
        <v>11.73</v>
      </c>
      <c r="C13" s="71"/>
    </row>
    <row r="14" spans="1:3" ht="12.75">
      <c r="A14" s="1" t="s">
        <v>14</v>
      </c>
      <c r="B14" s="11">
        <v>19.2</v>
      </c>
      <c r="C14" s="71"/>
    </row>
    <row r="15" spans="1:3" ht="12.75">
      <c r="A15" s="1" t="s">
        <v>15</v>
      </c>
      <c r="B15" s="11">
        <v>3.15</v>
      </c>
      <c r="C15" s="71"/>
    </row>
    <row r="16" spans="1:3" ht="12.75">
      <c r="A16" s="1" t="s">
        <v>16</v>
      </c>
      <c r="B16" s="11">
        <v>17.5</v>
      </c>
      <c r="C16" s="71" t="s">
        <v>142</v>
      </c>
    </row>
    <row r="17" spans="1:3" ht="12.75">
      <c r="A17" s="1" t="s">
        <v>17</v>
      </c>
      <c r="B17" s="12">
        <v>4.35</v>
      </c>
      <c r="C17" s="71"/>
    </row>
    <row r="18" spans="1:3" ht="12.75">
      <c r="A18" t="s">
        <v>2</v>
      </c>
      <c r="B18" s="2">
        <f>SUM(B7:B17)</f>
        <v>187.48999999999998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8.15</v>
      </c>
      <c r="C21" s="71"/>
    </row>
    <row r="22" spans="1:3" ht="12.75">
      <c r="A22" s="1" t="s">
        <v>19</v>
      </c>
      <c r="B22" s="7">
        <v>23.46</v>
      </c>
      <c r="C22" s="71"/>
    </row>
    <row r="23" spans="1:3" ht="12.75">
      <c r="A23" s="1" t="s">
        <v>20</v>
      </c>
      <c r="B23" s="7">
        <v>14.4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102.50999999999999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290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-57.94999999999999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0.17856190476190476</v>
      </c>
      <c r="C32" s="71"/>
    </row>
    <row r="33" spans="1:3" ht="12.75">
      <c r="A33" t="s">
        <v>23</v>
      </c>
      <c r="B33" s="13">
        <f>B25/B2</f>
        <v>0.09762857142857143</v>
      </c>
      <c r="C33" s="71"/>
    </row>
    <row r="34" spans="1:3" ht="12.75">
      <c r="A34" t="s">
        <v>27</v>
      </c>
      <c r="B34" s="13">
        <f>B27/B2</f>
        <v>0.2761904761904762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1920</v>
      </c>
      <c r="C2" s="71"/>
    </row>
    <row r="3" spans="1:3" ht="12.75">
      <c r="A3" t="s">
        <v>144</v>
      </c>
      <c r="B3" s="12">
        <v>0.16</v>
      </c>
      <c r="C3" s="71"/>
    </row>
    <row r="4" spans="1:3" ht="12.75">
      <c r="A4" t="s">
        <v>28</v>
      </c>
      <c r="B4" s="2">
        <f>B2*B3</f>
        <v>307.2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55</v>
      </c>
      <c r="C7" s="71"/>
    </row>
    <row r="8" spans="1:3" ht="12.75">
      <c r="A8" s="1" t="s">
        <v>9</v>
      </c>
      <c r="B8" s="11">
        <v>22.5</v>
      </c>
      <c r="C8" s="71"/>
    </row>
    <row r="9" spans="1:3" ht="12.75">
      <c r="A9" s="1" t="s">
        <v>24</v>
      </c>
      <c r="B9" s="11">
        <v>0</v>
      </c>
      <c r="C9" s="71" t="s">
        <v>138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71.59</v>
      </c>
      <c r="C11" s="71"/>
    </row>
    <row r="12" spans="1:3" ht="12.75">
      <c r="A12" s="1" t="s">
        <v>11</v>
      </c>
      <c r="B12" s="11">
        <v>16.2</v>
      </c>
      <c r="C12" s="71"/>
    </row>
    <row r="13" spans="1:3" ht="12.75">
      <c r="A13" s="1" t="s">
        <v>13</v>
      </c>
      <c r="B13" s="11">
        <v>10.34</v>
      </c>
      <c r="C13" s="71"/>
    </row>
    <row r="14" spans="1:3" ht="12.75">
      <c r="A14" s="1" t="s">
        <v>14</v>
      </c>
      <c r="B14" s="11">
        <v>17.84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4.63</v>
      </c>
      <c r="C17" s="71"/>
    </row>
    <row r="18" spans="1:3" ht="12.75">
      <c r="A18" t="s">
        <v>2</v>
      </c>
      <c r="B18" s="2">
        <f>SUM(B7:B17)</f>
        <v>199.6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7.58</v>
      </c>
      <c r="C21" s="71"/>
    </row>
    <row r="22" spans="1:3" ht="12.75">
      <c r="A22" s="1" t="s">
        <v>19</v>
      </c>
      <c r="B22" s="7">
        <v>21.2</v>
      </c>
      <c r="C22" s="71"/>
    </row>
    <row r="23" spans="1:3" ht="12.75">
      <c r="A23" s="1" t="s">
        <v>20</v>
      </c>
      <c r="B23" s="7">
        <v>12.41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97.69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297.28999999999996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9.910000000000025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0.10395833333333333</v>
      </c>
      <c r="C32" s="71"/>
    </row>
    <row r="33" spans="1:3" ht="12.75">
      <c r="A33" t="s">
        <v>23</v>
      </c>
      <c r="B33" s="13">
        <f>B25/B2</f>
        <v>0.05088020833333333</v>
      </c>
      <c r="C33" s="71"/>
    </row>
    <row r="34" spans="1:3" ht="12.75">
      <c r="A34" t="s">
        <v>27</v>
      </c>
      <c r="B34" s="13">
        <f>B27/B2</f>
        <v>0.15483854166666663</v>
      </c>
      <c r="C34" s="71"/>
    </row>
  </sheetData>
  <sheetProtection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1"/>
    </row>
    <row r="3" spans="1:3" ht="12.75">
      <c r="A3" t="s">
        <v>144</v>
      </c>
      <c r="B3" s="10">
        <v>8.56</v>
      </c>
      <c r="C3" s="71"/>
    </row>
    <row r="4" spans="1:3" ht="12.75">
      <c r="A4" t="s">
        <v>28</v>
      </c>
      <c r="B4">
        <f>B2*B3</f>
        <v>205.44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12.5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0</v>
      </c>
      <c r="C9" s="71" t="s">
        <v>147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28.96</v>
      </c>
      <c r="C11" s="71"/>
    </row>
    <row r="12" spans="1:3" ht="12.75">
      <c r="A12" s="1" t="s">
        <v>11</v>
      </c>
      <c r="B12" s="11">
        <v>7.7</v>
      </c>
      <c r="C12" s="71"/>
    </row>
    <row r="13" spans="1:3" ht="12.75">
      <c r="A13" s="1" t="s">
        <v>13</v>
      </c>
      <c r="B13" s="11">
        <v>11.18</v>
      </c>
      <c r="C13" s="71"/>
    </row>
    <row r="14" spans="1:3" ht="12.75">
      <c r="A14" s="1" t="s">
        <v>14</v>
      </c>
      <c r="B14" s="11">
        <v>19.23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2.42</v>
      </c>
      <c r="C17" s="71"/>
    </row>
    <row r="18" spans="1:3" ht="12.75">
      <c r="A18" t="s">
        <v>2</v>
      </c>
      <c r="B18" s="2">
        <f>SUM(B7:B17)</f>
        <v>104.49000000000001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7.84</v>
      </c>
      <c r="C21" s="71"/>
    </row>
    <row r="22" spans="1:3" ht="12.75">
      <c r="A22" s="1" t="s">
        <v>19</v>
      </c>
      <c r="B22" s="7">
        <v>21.88</v>
      </c>
      <c r="C22" s="71"/>
    </row>
    <row r="23" spans="1:3" ht="12.75">
      <c r="A23" s="1" t="s">
        <v>20</v>
      </c>
      <c r="B23" s="7">
        <v>13.67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99.89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204.38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1.0600000000000023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4.353750000000001</v>
      </c>
      <c r="C32" s="71"/>
    </row>
    <row r="33" spans="1:3" ht="12.75">
      <c r="A33" t="s">
        <v>23</v>
      </c>
      <c r="B33" s="2">
        <f>B25/B2</f>
        <v>4.162083333333333</v>
      </c>
      <c r="C33" s="71"/>
    </row>
    <row r="34" spans="1:3" ht="12.75">
      <c r="A34" t="s">
        <v>27</v>
      </c>
      <c r="B34" s="2">
        <f>B27/B2</f>
        <v>8.515833333333333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37</v>
      </c>
      <c r="C2" s="71"/>
    </row>
    <row r="3" spans="1:3" ht="12.75">
      <c r="A3" t="s">
        <v>144</v>
      </c>
      <c r="B3" s="12">
        <v>6.24</v>
      </c>
      <c r="C3" s="74"/>
    </row>
    <row r="4" spans="1:3" ht="12.75">
      <c r="A4" t="s">
        <v>28</v>
      </c>
      <c r="B4" s="2">
        <f>B2*B3</f>
        <v>230.88</v>
      </c>
      <c r="C4" s="74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41.25</v>
      </c>
      <c r="C7" s="71"/>
    </row>
    <row r="8" spans="1:3" ht="12.75">
      <c r="A8" s="1" t="s">
        <v>9</v>
      </c>
      <c r="B8" s="11">
        <v>31.5</v>
      </c>
      <c r="C8" s="71"/>
    </row>
    <row r="9" spans="1:3" ht="12.75">
      <c r="A9" s="1" t="s">
        <v>24</v>
      </c>
      <c r="B9" s="11">
        <v>1.5</v>
      </c>
      <c r="C9" s="71" t="s">
        <v>148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11.21</v>
      </c>
      <c r="C11" s="71"/>
    </row>
    <row r="12" spans="1:3" ht="12.75">
      <c r="A12" s="1" t="s">
        <v>11</v>
      </c>
      <c r="B12" s="11">
        <v>10.7</v>
      </c>
      <c r="C12" s="71"/>
    </row>
    <row r="13" spans="1:3" ht="12.75">
      <c r="A13" s="1" t="s">
        <v>13</v>
      </c>
      <c r="B13" s="11">
        <v>11.95</v>
      </c>
      <c r="C13" s="71"/>
    </row>
    <row r="14" spans="1:3" ht="12.75">
      <c r="A14" s="1" t="s">
        <v>14</v>
      </c>
      <c r="B14" s="11">
        <v>20.73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149</v>
      </c>
    </row>
    <row r="17" spans="1:3" ht="12.75">
      <c r="A17" s="1" t="s">
        <v>17</v>
      </c>
      <c r="B17" s="12">
        <v>3.28</v>
      </c>
      <c r="C17" s="71"/>
    </row>
    <row r="18" spans="1:3" ht="12.75">
      <c r="A18" t="s">
        <v>2</v>
      </c>
      <c r="B18" s="2">
        <f>SUM(B7:B17)</f>
        <v>141.37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8.03</v>
      </c>
      <c r="C21" s="71"/>
    </row>
    <row r="22" spans="1:3" ht="12.75">
      <c r="A22" s="1" t="s">
        <v>19</v>
      </c>
      <c r="B22" s="7">
        <v>24.32</v>
      </c>
      <c r="C22" s="71"/>
    </row>
    <row r="23" spans="1:3" ht="12.75">
      <c r="A23" s="1" t="s">
        <v>20</v>
      </c>
      <c r="B23" s="7">
        <v>13.85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102.7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244.07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-13.189999999999998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3.8208108108108108</v>
      </c>
      <c r="C32" s="71"/>
    </row>
    <row r="33" spans="1:3" ht="12.75">
      <c r="A33" t="s">
        <v>23</v>
      </c>
      <c r="B33" s="2">
        <f>B25/B2</f>
        <v>2.775675675675676</v>
      </c>
      <c r="C33" s="71"/>
    </row>
    <row r="34" spans="1:3" ht="12.75">
      <c r="A34" t="s">
        <v>27</v>
      </c>
      <c r="B34" s="2">
        <f>B27/B2</f>
        <v>6.596486486486486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1"/>
    </row>
    <row r="3" spans="1:3" ht="12.75">
      <c r="A3" t="s">
        <v>144</v>
      </c>
      <c r="B3" s="12">
        <v>2.2</v>
      </c>
      <c r="C3" s="71"/>
    </row>
    <row r="4" spans="1:3" ht="12.75">
      <c r="A4" t="s">
        <v>28</v>
      </c>
      <c r="B4" s="2">
        <f>B2*B3</f>
        <v>167.20000000000002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</v>
      </c>
      <c r="C7" s="71"/>
    </row>
    <row r="8" spans="1:3" ht="12.75">
      <c r="A8" s="1" t="s">
        <v>9</v>
      </c>
      <c r="B8" s="11">
        <v>5.25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47.25</v>
      </c>
      <c r="C11" s="71"/>
    </row>
    <row r="12" spans="1:3" ht="12.75">
      <c r="A12" s="1" t="s">
        <v>11</v>
      </c>
      <c r="B12" s="11">
        <v>9.8</v>
      </c>
      <c r="C12" s="71"/>
    </row>
    <row r="13" spans="1:3" ht="12.75">
      <c r="A13" s="1" t="s">
        <v>13</v>
      </c>
      <c r="B13" s="11">
        <v>13.67</v>
      </c>
      <c r="C13" s="71"/>
    </row>
    <row r="14" spans="1:3" ht="12.75">
      <c r="A14" s="1" t="s">
        <v>14</v>
      </c>
      <c r="B14" s="11">
        <v>20.57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2.59</v>
      </c>
      <c r="C17" s="71"/>
    </row>
    <row r="18" spans="1:3" ht="12.75">
      <c r="A18" t="s">
        <v>2</v>
      </c>
      <c r="B18" s="2">
        <f>SUM(B7:B17)</f>
        <v>111.63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8.66</v>
      </c>
      <c r="C21" s="71"/>
    </row>
    <row r="22" spans="1:3" ht="12.75">
      <c r="A22" s="1" t="s">
        <v>19</v>
      </c>
      <c r="B22" s="7">
        <v>24.68</v>
      </c>
      <c r="C22" s="71"/>
    </row>
    <row r="23" spans="1:3" ht="12.75">
      <c r="A23" s="1" t="s">
        <v>20</v>
      </c>
      <c r="B23" s="7">
        <v>14.65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104.49000000000001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216.12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-48.91999999999999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1.4688157894736842</v>
      </c>
      <c r="C32" s="71"/>
    </row>
    <row r="33" spans="1:3" ht="12.75">
      <c r="A33" t="s">
        <v>23</v>
      </c>
      <c r="B33" s="2">
        <f>B25/B2</f>
        <v>1.3748684210526316</v>
      </c>
      <c r="C33" s="71"/>
    </row>
    <row r="34" spans="1:3" ht="12.75">
      <c r="A34" t="s">
        <v>27</v>
      </c>
      <c r="B34" s="2">
        <f>B27/B2</f>
        <v>2.843684210526316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900</v>
      </c>
      <c r="C2" s="71"/>
    </row>
    <row r="3" spans="1:3" ht="12.75">
      <c r="A3" t="s">
        <v>144</v>
      </c>
      <c r="B3" s="75">
        <v>0.305</v>
      </c>
      <c r="C3" s="71"/>
    </row>
    <row r="4" spans="1:3" ht="12.75">
      <c r="A4" t="s">
        <v>28</v>
      </c>
      <c r="B4" s="2">
        <f>B2*B3</f>
        <v>274.5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</v>
      </c>
      <c r="C7" s="71"/>
    </row>
    <row r="8" spans="1:3" ht="12.75">
      <c r="A8" s="1" t="s">
        <v>9</v>
      </c>
      <c r="B8" s="11">
        <v>13.7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139</v>
      </c>
    </row>
    <row r="11" spans="1:3" ht="12.75">
      <c r="A11" s="1" t="s">
        <v>12</v>
      </c>
      <c r="B11" s="11">
        <v>24.24</v>
      </c>
      <c r="C11" s="71"/>
    </row>
    <row r="12" spans="1:3" ht="12.75">
      <c r="A12" s="1" t="s">
        <v>11</v>
      </c>
      <c r="B12" s="11">
        <v>21.9</v>
      </c>
      <c r="C12" s="71"/>
    </row>
    <row r="13" spans="1:3" ht="12.75">
      <c r="A13" s="1" t="s">
        <v>13</v>
      </c>
      <c r="B13" s="11">
        <v>10.48</v>
      </c>
      <c r="C13" s="71"/>
    </row>
    <row r="14" spans="1:3" ht="12.75">
      <c r="A14" s="1" t="s">
        <v>14</v>
      </c>
      <c r="B14" s="11">
        <v>18.55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2.86</v>
      </c>
      <c r="C17" s="71"/>
    </row>
    <row r="18" spans="1:3" ht="12.75">
      <c r="A18" t="s">
        <v>2</v>
      </c>
      <c r="B18" s="2">
        <f>SUM(B7:B17)</f>
        <v>123.23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7.52</v>
      </c>
      <c r="C21" s="71"/>
    </row>
    <row r="22" spans="1:3" ht="12.75">
      <c r="A22" s="1" t="s">
        <v>19</v>
      </c>
      <c r="B22" s="7">
        <v>21.33</v>
      </c>
      <c r="C22" s="71"/>
    </row>
    <row r="23" spans="1:3" ht="12.75">
      <c r="A23" s="1" t="s">
        <v>20</v>
      </c>
      <c r="B23" s="7">
        <v>12.87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98.22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221.45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53.05000000000001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0.13692222222222222</v>
      </c>
      <c r="C32" s="71"/>
    </row>
    <row r="33" spans="1:3" ht="12.75">
      <c r="A33" t="s">
        <v>23</v>
      </c>
      <c r="B33" s="13">
        <f>B25/B2</f>
        <v>0.10913333333333333</v>
      </c>
      <c r="C33" s="71"/>
    </row>
    <row r="34" spans="1:3" ht="12.75">
      <c r="A34" t="s">
        <v>27</v>
      </c>
      <c r="B34" s="13">
        <f>B27/B2</f>
        <v>0.24605555555555556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144</v>
      </c>
      <c r="B3" s="10">
        <v>0.196</v>
      </c>
      <c r="C3" s="71"/>
    </row>
    <row r="4" spans="1:3" ht="12.75">
      <c r="A4" t="s">
        <v>28</v>
      </c>
      <c r="B4" s="2">
        <f>B2*B3</f>
        <v>186.20000000000002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30</v>
      </c>
      <c r="C7" s="71"/>
    </row>
    <row r="8" spans="1:3" ht="12.75">
      <c r="A8" s="1" t="s">
        <v>9</v>
      </c>
      <c r="B8" s="11">
        <v>11.5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15.39</v>
      </c>
      <c r="C11" s="71"/>
    </row>
    <row r="12" spans="1:3" ht="12.75">
      <c r="A12" s="1" t="s">
        <v>11</v>
      </c>
      <c r="B12" s="11">
        <v>0</v>
      </c>
      <c r="C12" s="71" t="s">
        <v>158</v>
      </c>
    </row>
    <row r="13" spans="1:3" ht="12.75">
      <c r="A13" s="1" t="s">
        <v>13</v>
      </c>
      <c r="B13" s="11">
        <v>12.24</v>
      </c>
      <c r="C13" s="71"/>
    </row>
    <row r="14" spans="1:3" ht="12.75">
      <c r="A14" s="1" t="s">
        <v>14</v>
      </c>
      <c r="B14" s="11">
        <v>20.29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2.16</v>
      </c>
      <c r="C17" s="71"/>
    </row>
    <row r="18" spans="1:3" ht="12.75">
      <c r="A18" t="s">
        <v>2</v>
      </c>
      <c r="B18" s="2">
        <f>SUM(B7:B17)</f>
        <v>93.07999999999998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7.96</v>
      </c>
      <c r="C21" s="71"/>
    </row>
    <row r="22" spans="1:3" ht="12.75">
      <c r="A22" s="1" t="s">
        <v>19</v>
      </c>
      <c r="B22" s="7">
        <v>23.04</v>
      </c>
      <c r="C22" s="71"/>
    </row>
    <row r="23" spans="1:3" ht="12.75">
      <c r="A23" s="1" t="s">
        <v>20</v>
      </c>
      <c r="B23" s="7">
        <v>14.17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101.67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194.75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-8.549999999999983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0.09797894736842104</v>
      </c>
      <c r="C32" s="71"/>
    </row>
    <row r="33" spans="1:3" ht="12.75">
      <c r="A33" t="s">
        <v>23</v>
      </c>
      <c r="B33" s="13">
        <f>B25/B2</f>
        <v>0.10702105263157895</v>
      </c>
      <c r="C33" s="71"/>
    </row>
    <row r="34" spans="1:3" ht="12.75">
      <c r="A34" t="s">
        <v>27</v>
      </c>
      <c r="B34" s="13">
        <f>B27/B2</f>
        <v>0.205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1"/>
    </row>
    <row r="3" spans="1:3" ht="12.75">
      <c r="A3" t="s">
        <v>144</v>
      </c>
      <c r="B3" s="10">
        <v>0.065</v>
      </c>
      <c r="C3" s="71"/>
    </row>
    <row r="4" spans="1:3" ht="12.75">
      <c r="A4" t="s">
        <v>28</v>
      </c>
      <c r="B4" s="2">
        <f>B2*B3</f>
        <v>104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6.25</v>
      </c>
      <c r="C7" s="71"/>
    </row>
    <row r="8" spans="1:3" ht="12.75">
      <c r="A8" s="1" t="s">
        <v>9</v>
      </c>
      <c r="B8" s="11">
        <v>3.25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21.31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11.76</v>
      </c>
      <c r="C13" s="71"/>
    </row>
    <row r="14" spans="1:3" ht="12.75">
      <c r="A14" s="1" t="s">
        <v>14</v>
      </c>
      <c r="B14" s="11">
        <v>19.35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1.51</v>
      </c>
      <c r="C17" s="71"/>
    </row>
    <row r="18" spans="1:3" ht="12.75">
      <c r="A18" t="s">
        <v>2</v>
      </c>
      <c r="B18" s="2">
        <f>SUM(B7:B17)</f>
        <v>64.93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7.87</v>
      </c>
      <c r="C21" s="71"/>
    </row>
    <row r="22" spans="1:3" ht="12.75">
      <c r="A22" s="1" t="s">
        <v>19</v>
      </c>
      <c r="B22" s="7">
        <v>22.49</v>
      </c>
      <c r="C22" s="71"/>
    </row>
    <row r="23" spans="1:3" ht="12.75">
      <c r="A23" s="1" t="s">
        <v>20</v>
      </c>
      <c r="B23" s="7">
        <v>13.49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100.35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165.28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-61.28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13">
        <f>B18/B2</f>
        <v>0.040581250000000006</v>
      </c>
      <c r="C32" s="71"/>
    </row>
    <row r="33" spans="1:3" ht="12.75">
      <c r="A33" t="s">
        <v>23</v>
      </c>
      <c r="B33" s="13">
        <f>B25/B2</f>
        <v>0.06271874999999999</v>
      </c>
      <c r="C33" s="71"/>
    </row>
    <row r="34" spans="1:3" ht="12.75">
      <c r="A34" t="s">
        <v>27</v>
      </c>
      <c r="B34" s="13">
        <f>B27/B2</f>
        <v>0.1033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3" t="s">
        <v>30</v>
      </c>
    </row>
    <row r="2" spans="1:3" ht="12.75">
      <c r="A2" t="s">
        <v>29</v>
      </c>
      <c r="B2" s="9">
        <v>53</v>
      </c>
      <c r="C2" s="71"/>
    </row>
    <row r="3" spans="1:3" ht="12.75">
      <c r="A3" t="s">
        <v>144</v>
      </c>
      <c r="B3" s="10">
        <v>4.26</v>
      </c>
      <c r="C3" s="71"/>
    </row>
    <row r="4" spans="1:3" ht="12.75">
      <c r="A4" t="s">
        <v>28</v>
      </c>
      <c r="B4">
        <f>B2*B3</f>
        <v>225.78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9</v>
      </c>
      <c r="C7" s="71"/>
    </row>
    <row r="8" spans="1:3" ht="12.75">
      <c r="A8" s="1" t="s">
        <v>9</v>
      </c>
      <c r="B8" s="11">
        <v>23.9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65.09</v>
      </c>
      <c r="C11" s="71"/>
    </row>
    <row r="12" spans="1:3" ht="12.75">
      <c r="A12" s="1" t="s">
        <v>11</v>
      </c>
      <c r="B12" s="11">
        <v>15.3</v>
      </c>
      <c r="C12" s="71"/>
    </row>
    <row r="13" spans="1:3" ht="12.75">
      <c r="A13" s="1" t="s">
        <v>13</v>
      </c>
      <c r="B13" s="11">
        <v>9.48</v>
      </c>
      <c r="C13" s="71"/>
    </row>
    <row r="14" spans="1:3" ht="12.75">
      <c r="A14" s="1" t="s">
        <v>14</v>
      </c>
      <c r="B14" s="11">
        <v>17.1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3.71</v>
      </c>
      <c r="C17" s="71"/>
    </row>
    <row r="18" spans="1:3" ht="12.75">
      <c r="A18" t="s">
        <v>2</v>
      </c>
      <c r="B18" s="2">
        <f>SUM(B7:B17)</f>
        <v>160.08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7.28</v>
      </c>
      <c r="C21" s="71"/>
    </row>
    <row r="22" spans="1:3" ht="12.75">
      <c r="A22" s="1" t="s">
        <v>19</v>
      </c>
      <c r="B22" s="7">
        <v>19.69</v>
      </c>
      <c r="C22" s="71"/>
    </row>
    <row r="23" spans="1:3" ht="12.75">
      <c r="A23" s="1" t="s">
        <v>20</v>
      </c>
      <c r="B23" s="7">
        <v>10.82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94.29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254.37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-28.590000000000003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3.0203773584905664</v>
      </c>
      <c r="C32" s="71"/>
    </row>
    <row r="33" spans="1:3" ht="12.75">
      <c r="A33" t="s">
        <v>23</v>
      </c>
      <c r="B33" s="2">
        <f>B25/B2</f>
        <v>1.779056603773585</v>
      </c>
      <c r="C33" s="71"/>
    </row>
    <row r="34" spans="1:3" ht="12.75">
      <c r="A34" t="s">
        <v>27</v>
      </c>
      <c r="B34" s="2">
        <f>B27/B2</f>
        <v>4.799433962264151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8"/>
      <c r="B1" s="49" t="s">
        <v>143</v>
      </c>
      <c r="C1" s="49" t="s">
        <v>65</v>
      </c>
      <c r="D1" s="49" t="s">
        <v>117</v>
      </c>
      <c r="E1" s="68" t="s">
        <v>73</v>
      </c>
      <c r="F1" s="49" t="s">
        <v>77</v>
      </c>
      <c r="G1" s="49" t="s">
        <v>78</v>
      </c>
      <c r="H1" s="50" t="s">
        <v>68</v>
      </c>
    </row>
    <row r="2" spans="1:8" ht="12.75">
      <c r="A2" s="51" t="s">
        <v>63</v>
      </c>
      <c r="B2" s="15" t="s">
        <v>64</v>
      </c>
      <c r="C2" s="15" t="s">
        <v>66</v>
      </c>
      <c r="D2" s="42" t="s">
        <v>118</v>
      </c>
      <c r="E2" s="69" t="s">
        <v>74</v>
      </c>
      <c r="F2" s="15" t="s">
        <v>74</v>
      </c>
      <c r="G2" s="15" t="s">
        <v>74</v>
      </c>
      <c r="H2" s="52" t="s">
        <v>67</v>
      </c>
    </row>
    <row r="3" spans="1:8" ht="12.75">
      <c r="A3" s="53" t="s">
        <v>50</v>
      </c>
      <c r="B3" s="43">
        <f>HRSW!B4</f>
        <v>266.06</v>
      </c>
      <c r="C3" s="43">
        <f>HRSW!B18</f>
        <v>171.91000000000003</v>
      </c>
      <c r="D3" s="16">
        <f>B3-C3</f>
        <v>94.14999999999998</v>
      </c>
      <c r="E3" s="18">
        <v>600</v>
      </c>
      <c r="F3" s="19">
        <f aca="true" t="shared" si="0" ref="F3:F18">B3*E3</f>
        <v>159636</v>
      </c>
      <c r="G3" s="19">
        <f aca="true" t="shared" si="1" ref="G3:G18">E3*C3</f>
        <v>103146.00000000001</v>
      </c>
      <c r="H3" s="30">
        <f>F3-G3</f>
        <v>56489.999999999985</v>
      </c>
    </row>
    <row r="4" spans="1:8" ht="12.75">
      <c r="A4" s="53" t="s">
        <v>51</v>
      </c>
      <c r="B4" s="43">
        <f>Durum!B4</f>
        <v>271.19</v>
      </c>
      <c r="C4" s="43">
        <f>Durum!B18</f>
        <v>171.29999999999998</v>
      </c>
      <c r="D4" s="16">
        <f aca="true" t="shared" si="2" ref="D4:D18">B4-C4</f>
        <v>99.89000000000001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8">F4-G4</f>
        <v>0</v>
      </c>
    </row>
    <row r="5" spans="1:8" ht="12.75">
      <c r="A5" s="53" t="s">
        <v>52</v>
      </c>
      <c r="B5" s="43">
        <f>Barley!B4</f>
        <v>280</v>
      </c>
      <c r="C5" s="43">
        <f>Barley!B18</f>
        <v>156.70999999999998</v>
      </c>
      <c r="D5" s="16">
        <f t="shared" si="2"/>
        <v>123.29000000000002</v>
      </c>
      <c r="E5" s="18">
        <v>400</v>
      </c>
      <c r="F5" s="19">
        <f t="shared" si="0"/>
        <v>112000</v>
      </c>
      <c r="G5" s="19">
        <f t="shared" si="1"/>
        <v>62683.99999999999</v>
      </c>
      <c r="H5" s="30">
        <f t="shared" si="3"/>
        <v>49316.00000000001</v>
      </c>
    </row>
    <row r="6" spans="1:8" ht="12.75">
      <c r="A6" s="53" t="s">
        <v>26</v>
      </c>
      <c r="B6" s="43">
        <f>Corn!B4</f>
        <v>376.2</v>
      </c>
      <c r="C6" s="43">
        <f>Corn!B18</f>
        <v>271.54</v>
      </c>
      <c r="D6" s="16">
        <f t="shared" si="2"/>
        <v>104.65999999999997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53" t="s">
        <v>25</v>
      </c>
      <c r="B7" s="43">
        <f>Soyb!B4</f>
        <v>264</v>
      </c>
      <c r="C7" s="43">
        <f>Soyb!B18</f>
        <v>168.39000000000001</v>
      </c>
      <c r="D7" s="16">
        <f t="shared" si="2"/>
        <v>95.60999999999999</v>
      </c>
      <c r="E7" s="18">
        <v>600</v>
      </c>
      <c r="F7" s="19">
        <f t="shared" si="0"/>
        <v>158400</v>
      </c>
      <c r="G7" s="19">
        <f t="shared" si="1"/>
        <v>101034.00000000001</v>
      </c>
      <c r="H7" s="30">
        <f t="shared" si="3"/>
        <v>57365.999999999985</v>
      </c>
    </row>
    <row r="8" spans="1:8" ht="12.75">
      <c r="A8" s="53" t="s">
        <v>82</v>
      </c>
      <c r="B8" s="43">
        <f>Drybean!B4</f>
        <v>369.59999999999997</v>
      </c>
      <c r="C8" s="43">
        <f>Drybean!B18</f>
        <v>237.27</v>
      </c>
      <c r="D8" s="16">
        <f t="shared" si="2"/>
        <v>132.32999999999996</v>
      </c>
      <c r="E8" s="18">
        <v>200</v>
      </c>
      <c r="F8" s="19">
        <f t="shared" si="0"/>
        <v>73920</v>
      </c>
      <c r="G8" s="19">
        <f t="shared" si="1"/>
        <v>47454</v>
      </c>
      <c r="H8" s="30">
        <f t="shared" si="3"/>
        <v>26466</v>
      </c>
    </row>
    <row r="9" spans="1:8" ht="12.75">
      <c r="A9" s="53" t="s">
        <v>53</v>
      </c>
      <c r="B9" s="43">
        <f>Oil_SF!B4</f>
        <v>242.82000000000002</v>
      </c>
      <c r="C9" s="43">
        <f>Oil_SF!B18</f>
        <v>159.60999999999999</v>
      </c>
      <c r="D9" s="16">
        <f t="shared" si="2"/>
        <v>83.21000000000004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54</v>
      </c>
      <c r="B10" s="43">
        <f>Conf_SF!B4</f>
        <v>232.05</v>
      </c>
      <c r="C10" s="43">
        <f>Conf_SF!B18</f>
        <v>187.48999999999998</v>
      </c>
      <c r="D10" s="16">
        <f t="shared" si="2"/>
        <v>44.56000000000003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55</v>
      </c>
      <c r="B11" s="43">
        <f>Canola!B4</f>
        <v>307.2</v>
      </c>
      <c r="C11" s="43">
        <f>Canola!B18</f>
        <v>199.6</v>
      </c>
      <c r="D11" s="16">
        <f t="shared" si="2"/>
        <v>107.6</v>
      </c>
      <c r="E11" s="18">
        <v>400</v>
      </c>
      <c r="F11" s="19">
        <f t="shared" si="0"/>
        <v>122880</v>
      </c>
      <c r="G11" s="19">
        <f t="shared" si="1"/>
        <v>79840</v>
      </c>
      <c r="H11" s="30">
        <f t="shared" si="3"/>
        <v>43040</v>
      </c>
    </row>
    <row r="12" spans="1:8" ht="12.75">
      <c r="A12" s="53" t="s">
        <v>56</v>
      </c>
      <c r="B12" s="43">
        <f>Flax!B4</f>
        <v>205.44</v>
      </c>
      <c r="C12" s="43">
        <f>Flax!B18</f>
        <v>104.49000000000001</v>
      </c>
      <c r="D12" s="16">
        <f t="shared" si="2"/>
        <v>100.94999999999999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3" t="s">
        <v>59</v>
      </c>
      <c r="B13" s="43">
        <f>Peas!B4</f>
        <v>230.88</v>
      </c>
      <c r="C13" s="43">
        <f>Peas!B18</f>
        <v>141.37</v>
      </c>
      <c r="D13" s="16">
        <f t="shared" si="2"/>
        <v>89.50999999999999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53" t="s">
        <v>60</v>
      </c>
      <c r="B14" s="43">
        <f>Oats!B4</f>
        <v>167.20000000000002</v>
      </c>
      <c r="C14" s="43">
        <f>Oats!B18</f>
        <v>111.63</v>
      </c>
      <c r="D14" s="16">
        <f t="shared" si="2"/>
        <v>55.57000000000002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57</v>
      </c>
      <c r="B15" s="43">
        <f>Mustard!B4</f>
        <v>274.5</v>
      </c>
      <c r="C15" s="43">
        <f>Mustard!B18</f>
        <v>123.23</v>
      </c>
      <c r="D15" s="16">
        <f t="shared" si="2"/>
        <v>151.26999999999998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58</v>
      </c>
      <c r="B16" s="43">
        <f>Buckwht!B4</f>
        <v>186.20000000000002</v>
      </c>
      <c r="C16" s="43">
        <f>Buckwht!B18</f>
        <v>93.07999999999998</v>
      </c>
      <c r="D16" s="16">
        <f t="shared" si="2"/>
        <v>93.12000000000003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61</v>
      </c>
      <c r="B17" s="43">
        <f>Millet!B4</f>
        <v>104</v>
      </c>
      <c r="C17" s="43">
        <f>Millet!B18</f>
        <v>64.93</v>
      </c>
      <c r="D17" s="16">
        <f t="shared" si="2"/>
        <v>39.06999999999999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53" t="s">
        <v>62</v>
      </c>
      <c r="B18" s="43">
        <f>'Wint.Wht'!B4</f>
        <v>225.78</v>
      </c>
      <c r="C18" s="43">
        <f>'Wint.Wht'!B18</f>
        <v>160.08</v>
      </c>
      <c r="D18" s="44">
        <f t="shared" si="2"/>
        <v>65.69999999999999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3" t="s">
        <v>79</v>
      </c>
      <c r="B19" s="14"/>
      <c r="C19" s="14"/>
      <c r="D19" s="14"/>
      <c r="E19" s="20">
        <f>SUM(E3:E18)</f>
        <v>2200</v>
      </c>
      <c r="F19" s="20">
        <f>SUM(F3:F18)</f>
        <v>626836</v>
      </c>
      <c r="G19" s="20">
        <f>SUM(G3:G18)</f>
        <v>394158</v>
      </c>
      <c r="H19" s="34">
        <f>SUM(H3:H18)</f>
        <v>232678</v>
      </c>
    </row>
    <row r="20" spans="1:7" ht="12.75">
      <c r="A20" s="4"/>
      <c r="B20" s="4"/>
      <c r="C20" s="4"/>
      <c r="D20" s="4"/>
      <c r="E20" s="16"/>
      <c r="F20" s="16"/>
      <c r="G20" s="16"/>
    </row>
    <row r="21" spans="1:8" ht="12.75">
      <c r="A21" s="4"/>
      <c r="B21" s="4"/>
      <c r="C21" s="80" t="s">
        <v>49</v>
      </c>
      <c r="D21" s="80"/>
      <c r="E21" s="80"/>
      <c r="F21" s="4"/>
      <c r="G21" s="4"/>
      <c r="H21" s="4"/>
    </row>
    <row r="22" spans="1:8" ht="12.75">
      <c r="A22" s="67" t="s">
        <v>75</v>
      </c>
      <c r="B22" s="66"/>
      <c r="C22" s="66"/>
      <c r="D22" s="64"/>
      <c r="E22" s="66" t="s">
        <v>76</v>
      </c>
      <c r="F22" s="66"/>
      <c r="G22" s="66"/>
      <c r="H22" s="65"/>
    </row>
    <row r="23" spans="1:8" ht="12.75">
      <c r="A23" s="53" t="s">
        <v>28</v>
      </c>
      <c r="B23" s="4"/>
      <c r="C23" s="19">
        <f>F19</f>
        <v>626836</v>
      </c>
      <c r="D23" s="4"/>
      <c r="E23" s="4" t="s">
        <v>70</v>
      </c>
      <c r="F23" s="4"/>
      <c r="G23" s="19">
        <f>G19</f>
        <v>394158</v>
      </c>
      <c r="H23" s="55"/>
    </row>
    <row r="24" spans="1:8" ht="12.75">
      <c r="A24" s="81" t="s">
        <v>155</v>
      </c>
      <c r="B24" s="82"/>
      <c r="C24" s="18">
        <v>0</v>
      </c>
      <c r="D24" s="59" t="s">
        <v>72</v>
      </c>
      <c r="E24" s="82" t="s">
        <v>119</v>
      </c>
      <c r="F24" s="82"/>
      <c r="G24" s="18">
        <v>48500</v>
      </c>
      <c r="H24" s="60" t="s">
        <v>72</v>
      </c>
    </row>
    <row r="25" spans="1:11" ht="12.75">
      <c r="A25" s="83"/>
      <c r="B25" s="84"/>
      <c r="C25" s="18">
        <v>0</v>
      </c>
      <c r="D25" s="4"/>
      <c r="E25" s="82" t="s">
        <v>69</v>
      </c>
      <c r="F25" s="82"/>
      <c r="G25" s="18">
        <v>124300</v>
      </c>
      <c r="H25" s="57"/>
      <c r="K25" s="61"/>
    </row>
    <row r="26" spans="1:8" ht="12.75">
      <c r="A26" s="83"/>
      <c r="B26" s="84"/>
      <c r="C26" s="18">
        <v>0</v>
      </c>
      <c r="D26" s="4"/>
      <c r="E26" s="82" t="s">
        <v>120</v>
      </c>
      <c r="F26" s="82"/>
      <c r="G26" s="18">
        <v>0</v>
      </c>
      <c r="H26" s="57"/>
    </row>
    <row r="27" spans="1:8" ht="12.75">
      <c r="A27" s="83"/>
      <c r="B27" s="84"/>
      <c r="C27" s="18">
        <v>0</v>
      </c>
      <c r="D27" s="4"/>
      <c r="E27" s="82" t="s">
        <v>71</v>
      </c>
      <c r="F27" s="82"/>
      <c r="G27" s="18">
        <v>0</v>
      </c>
      <c r="H27" s="57"/>
    </row>
    <row r="28" spans="1:8" ht="12.75">
      <c r="A28" s="83"/>
      <c r="B28" s="84"/>
      <c r="C28" s="18">
        <v>0</v>
      </c>
      <c r="D28" s="4"/>
      <c r="E28" s="84" t="s">
        <v>154</v>
      </c>
      <c r="F28" s="84"/>
      <c r="G28" s="18">
        <v>0</v>
      </c>
      <c r="H28" s="57"/>
    </row>
    <row r="29" spans="1:8" ht="12.75">
      <c r="A29" s="83"/>
      <c r="B29" s="84"/>
      <c r="C29" s="18">
        <v>0</v>
      </c>
      <c r="D29" s="4"/>
      <c r="E29" s="84"/>
      <c r="F29" s="84"/>
      <c r="G29" s="18">
        <v>0</v>
      </c>
      <c r="H29" s="57"/>
    </row>
    <row r="30" spans="1:8" ht="12.75">
      <c r="A30" s="83" t="s">
        <v>81</v>
      </c>
      <c r="B30" s="84"/>
      <c r="C30" s="22">
        <v>0</v>
      </c>
      <c r="D30" s="56"/>
      <c r="E30" s="84" t="s">
        <v>80</v>
      </c>
      <c r="F30" s="84"/>
      <c r="G30" s="22">
        <v>14100</v>
      </c>
      <c r="H30" s="57"/>
    </row>
    <row r="31" spans="1:8" ht="12.75">
      <c r="A31" s="53" t="s">
        <v>68</v>
      </c>
      <c r="B31" s="4"/>
      <c r="C31" s="19">
        <f>SUM(C23:C30)</f>
        <v>626836</v>
      </c>
      <c r="D31" s="4"/>
      <c r="E31" s="4" t="s">
        <v>68</v>
      </c>
      <c r="F31" s="4"/>
      <c r="G31" s="19">
        <f>SUM(G23:G30)</f>
        <v>581058</v>
      </c>
      <c r="H31" s="55"/>
    </row>
    <row r="32" spans="1:8" ht="12.75">
      <c r="A32" s="58" t="s">
        <v>121</v>
      </c>
      <c r="B32" s="3"/>
      <c r="C32" s="3"/>
      <c r="D32" s="3"/>
      <c r="E32" s="3"/>
      <c r="F32" s="3"/>
      <c r="G32" s="62">
        <f>C31-G31</f>
        <v>45778</v>
      </c>
      <c r="H32" s="54"/>
    </row>
    <row r="33" ht="12.75">
      <c r="G33" s="6"/>
    </row>
    <row r="34" spans="1:8" ht="12.75">
      <c r="A34" s="47" t="s">
        <v>140</v>
      </c>
      <c r="B34" s="86"/>
      <c r="C34" s="86"/>
      <c r="D34" s="86"/>
      <c r="E34" s="86"/>
      <c r="F34" s="63" t="s">
        <v>131</v>
      </c>
      <c r="G34" s="87"/>
      <c r="H34" s="87"/>
    </row>
    <row r="35" spans="3:6" ht="12.75">
      <c r="C35" s="45"/>
      <c r="D35" s="45"/>
      <c r="E35" s="45"/>
      <c r="F35" s="45"/>
    </row>
    <row r="36" spans="1:12" ht="12.75">
      <c r="A36" t="s">
        <v>30</v>
      </c>
      <c r="B36" s="85" t="s">
        <v>132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2:12" ht="12.75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122</v>
      </c>
    </row>
    <row r="41" spans="1:12" ht="12.75">
      <c r="A41" s="25" t="s">
        <v>83</v>
      </c>
      <c r="B41" s="26" t="s">
        <v>84</v>
      </c>
      <c r="C41" s="26" t="s">
        <v>85</v>
      </c>
      <c r="D41" s="26" t="s">
        <v>86</v>
      </c>
      <c r="E41" s="26" t="s">
        <v>87</v>
      </c>
      <c r="F41" s="26" t="s">
        <v>88</v>
      </c>
      <c r="G41" s="26" t="s">
        <v>89</v>
      </c>
      <c r="H41" s="26" t="s">
        <v>90</v>
      </c>
      <c r="I41" s="26" t="s">
        <v>91</v>
      </c>
      <c r="J41" s="26" t="s">
        <v>92</v>
      </c>
      <c r="K41" s="26" t="s">
        <v>93</v>
      </c>
      <c r="L41" s="27" t="s">
        <v>94</v>
      </c>
    </row>
    <row r="42" spans="1:12" ht="12.75">
      <c r="A42" s="4" t="s">
        <v>50</v>
      </c>
      <c r="B42" s="28">
        <f>$E3*HRSW!$B7</f>
        <v>9186</v>
      </c>
      <c r="C42" s="28">
        <f>$E3*HRSW!$B8</f>
        <v>13200</v>
      </c>
      <c r="D42" s="28">
        <f>$E3*HRSW!$B9</f>
        <v>10200</v>
      </c>
      <c r="E42" s="28">
        <f>$E3*HRSW!$B10</f>
        <v>0</v>
      </c>
      <c r="F42" s="28">
        <f>$E3*HRSW!$B11</f>
        <v>39054</v>
      </c>
      <c r="G42" s="28">
        <f>$E3*HRSW!$B12</f>
        <v>9180</v>
      </c>
      <c r="H42" s="28">
        <f>$E3*HRSW!$B13</f>
        <v>7242</v>
      </c>
      <c r="I42" s="28">
        <f>$E3*HRSW!$B14</f>
        <v>11790</v>
      </c>
      <c r="J42" s="28">
        <f>$E3*HRSW!$B15</f>
        <v>0</v>
      </c>
      <c r="K42" s="28">
        <f>$E3*HRSW!$B16</f>
        <v>900</v>
      </c>
      <c r="L42" s="29">
        <f>$E3*HRSW!$B17</f>
        <v>2394</v>
      </c>
    </row>
    <row r="43" spans="1:12" ht="12.75">
      <c r="A43" s="4" t="s">
        <v>51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4" t="s">
        <v>52</v>
      </c>
      <c r="B44" s="19">
        <f>$E5*Barley!$B7</f>
        <v>6200</v>
      </c>
      <c r="C44" s="19">
        <f>$E5*Barley!$B8</f>
        <v>7680</v>
      </c>
      <c r="D44" s="19">
        <f>$E5*Barley!$B9</f>
        <v>6800</v>
      </c>
      <c r="E44" s="19">
        <f>$E5*Barley!$B10</f>
        <v>0</v>
      </c>
      <c r="F44" s="19">
        <f>$E5*Barley!$B11</f>
        <v>20740</v>
      </c>
      <c r="G44" s="19">
        <f>$E5*Barley!$B12</f>
        <v>5240</v>
      </c>
      <c r="H44" s="19">
        <f>$E5*Barley!$B13</f>
        <v>5488</v>
      </c>
      <c r="I44" s="19">
        <f>$E5*Barley!$B14</f>
        <v>8480</v>
      </c>
      <c r="J44" s="19">
        <f>$E5*Barley!$B15</f>
        <v>0</v>
      </c>
      <c r="K44" s="19">
        <f>$E5*Barley!$B16</f>
        <v>600</v>
      </c>
      <c r="L44" s="30">
        <f>$E5*Barley!$B17</f>
        <v>1456</v>
      </c>
    </row>
    <row r="45" spans="1:12" ht="12.75">
      <c r="A45" s="4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4" t="s">
        <v>25</v>
      </c>
      <c r="B46" s="19">
        <f>$E7*Soyb!$B7</f>
        <v>39450</v>
      </c>
      <c r="C46" s="19">
        <f>$E7*Soyb!$B8</f>
        <v>13200</v>
      </c>
      <c r="D46" s="19">
        <f>$E7*Soyb!$B9</f>
        <v>0</v>
      </c>
      <c r="E46" s="19">
        <f>$E7*Soyb!$B10</f>
        <v>2400</v>
      </c>
      <c r="F46" s="19">
        <f>$E7*Soyb!$B11</f>
        <v>6150</v>
      </c>
      <c r="G46" s="19">
        <f>$E7*Soyb!$B12</f>
        <v>15480</v>
      </c>
      <c r="H46" s="19">
        <f>$E7*Soyb!$B13</f>
        <v>7032</v>
      </c>
      <c r="I46" s="19">
        <f>$E7*Soyb!$B14</f>
        <v>12126</v>
      </c>
      <c r="J46" s="19">
        <f>$E7*Soyb!$B15</f>
        <v>0</v>
      </c>
      <c r="K46" s="19">
        <f>$E7*Soyb!$B16</f>
        <v>2850</v>
      </c>
      <c r="L46" s="30">
        <f>$E7*Soyb!$B17</f>
        <v>2346</v>
      </c>
    </row>
    <row r="47" spans="1:12" ht="12.75">
      <c r="A47" s="4" t="s">
        <v>82</v>
      </c>
      <c r="B47" s="19">
        <f>$E8*Drybean!$B7</f>
        <v>11220</v>
      </c>
      <c r="C47" s="19">
        <f>$E8*Drybean!$B8</f>
        <v>9160</v>
      </c>
      <c r="D47" s="19">
        <f>$E8*Drybean!$B9</f>
        <v>4000</v>
      </c>
      <c r="E47" s="19">
        <f>$E8*Drybean!$B10</f>
        <v>0</v>
      </c>
      <c r="F47" s="19">
        <f>$E8*Drybean!$B11</f>
        <v>6706</v>
      </c>
      <c r="G47" s="19">
        <f>$E8*Drybean!$B12</f>
        <v>5480</v>
      </c>
      <c r="H47" s="19">
        <f>$E8*Drybean!$B13</f>
        <v>2624</v>
      </c>
      <c r="I47" s="19">
        <f>$E8*Drybean!$B14</f>
        <v>4614</v>
      </c>
      <c r="J47" s="19">
        <f>$E8*Drybean!$B15</f>
        <v>0</v>
      </c>
      <c r="K47" s="19">
        <f>$E8*Drybean!$B16</f>
        <v>2550</v>
      </c>
      <c r="L47" s="30">
        <f>$E8*Drybean!$B17</f>
        <v>1100</v>
      </c>
    </row>
    <row r="48" spans="1:12" ht="12.75">
      <c r="A48" s="4" t="s">
        <v>53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4" t="s">
        <v>54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4" t="s">
        <v>55</v>
      </c>
      <c r="B50" s="19">
        <f>$E11*Canola!$B7</f>
        <v>22000</v>
      </c>
      <c r="C50" s="19">
        <f>$E11*Canola!$B8</f>
        <v>9000</v>
      </c>
      <c r="D50" s="19">
        <f>$E11*Canola!$B9</f>
        <v>0</v>
      </c>
      <c r="E50" s="19">
        <f>$E11*Canola!$B10</f>
        <v>0</v>
      </c>
      <c r="F50" s="19">
        <f>$E11*Canola!$B11</f>
        <v>28636</v>
      </c>
      <c r="G50" s="19">
        <f>$E11*Canola!$B12</f>
        <v>6480</v>
      </c>
      <c r="H50" s="19">
        <f>$E11*Canola!$B13</f>
        <v>4136</v>
      </c>
      <c r="I50" s="19">
        <f>$E11*Canola!$B14</f>
        <v>7136</v>
      </c>
      <c r="J50" s="19">
        <f>$E11*Canola!$B15</f>
        <v>0</v>
      </c>
      <c r="K50" s="19">
        <f>$E11*Canola!$B16</f>
        <v>600</v>
      </c>
      <c r="L50" s="30">
        <f>$E11*Canola!$B17</f>
        <v>1852</v>
      </c>
    </row>
    <row r="51" spans="1:12" ht="12.75">
      <c r="A51" s="4" t="s">
        <v>56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4" t="s">
        <v>59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4" t="s">
        <v>60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4" t="s">
        <v>57</v>
      </c>
      <c r="B54" s="31">
        <f>$E15*Mustard!$B7</f>
        <v>0</v>
      </c>
      <c r="C54" s="31">
        <f>$E15*Mustard!$B8</f>
        <v>0</v>
      </c>
      <c r="D54" s="31">
        <f>$E15*Mustard!$B9</f>
        <v>0</v>
      </c>
      <c r="E54" s="31">
        <f>$E15*Mustard!$B10</f>
        <v>0</v>
      </c>
      <c r="F54" s="31">
        <f>$E15*Mustard!$B11</f>
        <v>0</v>
      </c>
      <c r="G54" s="31">
        <f>$E15*Mustard!$B12</f>
        <v>0</v>
      </c>
      <c r="H54" s="31">
        <f>$E15*Mustard!$B13</f>
        <v>0</v>
      </c>
      <c r="I54" s="31">
        <f>$E15*Mustard!$B14</f>
        <v>0</v>
      </c>
      <c r="J54" s="31">
        <f>$E15*Mustard!$B15</f>
        <v>0</v>
      </c>
      <c r="K54" s="31">
        <f>$E15*Mustard!$B16</f>
        <v>0</v>
      </c>
      <c r="L54" s="32">
        <f>$E15*Mustard!$B17</f>
        <v>0</v>
      </c>
    </row>
    <row r="55" spans="1:12" ht="12.75">
      <c r="A55" s="4" t="s">
        <v>58</v>
      </c>
      <c r="B55" s="31">
        <f>$E16*Buckwht!$B7</f>
        <v>0</v>
      </c>
      <c r="C55" s="31">
        <f>$E16*Buckwht!$B8</f>
        <v>0</v>
      </c>
      <c r="D55" s="31">
        <f>$E16*Buckwht!$B9</f>
        <v>0</v>
      </c>
      <c r="E55" s="31">
        <f>$E16*Buckwht!$B10</f>
        <v>0</v>
      </c>
      <c r="F55" s="31">
        <f>$E16*Buckwht!$B11</f>
        <v>0</v>
      </c>
      <c r="G55" s="31">
        <f>$E16*Buckwht!$B12</f>
        <v>0</v>
      </c>
      <c r="H55" s="31">
        <f>$E16*Buckwht!$B13</f>
        <v>0</v>
      </c>
      <c r="I55" s="31">
        <f>$E16*Buckwht!$B14</f>
        <v>0</v>
      </c>
      <c r="J55" s="31">
        <f>$E16*Buckwht!$B15</f>
        <v>0</v>
      </c>
      <c r="K55" s="31">
        <f>$E16*Buckwht!$B16</f>
        <v>0</v>
      </c>
      <c r="L55" s="32">
        <f>$E16*Buckwht!$B17</f>
        <v>0</v>
      </c>
    </row>
    <row r="56" spans="1:12" ht="12.75">
      <c r="A56" s="4" t="s">
        <v>61</v>
      </c>
      <c r="B56" s="31">
        <f>$E17*Millet!$B7</f>
        <v>0</v>
      </c>
      <c r="C56" s="31">
        <f>$E17*Millet!$B8</f>
        <v>0</v>
      </c>
      <c r="D56" s="31">
        <f>$E17*Millet!$B9</f>
        <v>0</v>
      </c>
      <c r="E56" s="31">
        <f>$E17*Millet!$B10</f>
        <v>0</v>
      </c>
      <c r="F56" s="31">
        <f>$E17*Millet!$B11</f>
        <v>0</v>
      </c>
      <c r="G56" s="31">
        <f>$E17*Millet!$B12</f>
        <v>0</v>
      </c>
      <c r="H56" s="31">
        <f>$E17*Millet!$B13</f>
        <v>0</v>
      </c>
      <c r="I56" s="31">
        <f>$E17*Millet!$B14</f>
        <v>0</v>
      </c>
      <c r="J56" s="31">
        <f>$E17*Millet!$B15</f>
        <v>0</v>
      </c>
      <c r="K56" s="31">
        <f>$E17*Millet!$B16</f>
        <v>0</v>
      </c>
      <c r="L56" s="32">
        <f>$E17*Millet!$B17</f>
        <v>0</v>
      </c>
    </row>
    <row r="57" spans="1:12" ht="12.75">
      <c r="A57" s="4" t="s">
        <v>62</v>
      </c>
      <c r="B57" s="31">
        <f>$E18*'Wint.Wht'!$B7</f>
        <v>0</v>
      </c>
      <c r="C57" s="31">
        <f>$E18*'Wint.Wht'!$B8</f>
        <v>0</v>
      </c>
      <c r="D57" s="31">
        <f>$E18*'Wint.Wht'!$B9</f>
        <v>0</v>
      </c>
      <c r="E57" s="31">
        <f>$E18*'Wint.Wht'!$B10</f>
        <v>0</v>
      </c>
      <c r="F57" s="31">
        <f>$E18*'Wint.Wht'!$B11</f>
        <v>0</v>
      </c>
      <c r="G57" s="31">
        <f>$E18*'Wint.Wht'!$B12</f>
        <v>0</v>
      </c>
      <c r="H57" s="31">
        <f>$E18*'Wint.Wht'!$B13</f>
        <v>0</v>
      </c>
      <c r="I57" s="31">
        <f>$E18*'Wint.Wht'!$B14</f>
        <v>0</v>
      </c>
      <c r="J57" s="31">
        <f>$E18*'Wint.Wht'!$B15</f>
        <v>0</v>
      </c>
      <c r="K57" s="31">
        <f>$E18*'Wint.Wht'!$B16</f>
        <v>0</v>
      </c>
      <c r="L57" s="32">
        <f>$E18*'Wint.Wht'!$B17</f>
        <v>0</v>
      </c>
    </row>
    <row r="58" spans="1:12" ht="12.75">
      <c r="A58" s="33" t="s">
        <v>79</v>
      </c>
      <c r="B58" s="20">
        <f aca="true" t="shared" si="4" ref="B58:L58">SUM(B42:B57)</f>
        <v>88056</v>
      </c>
      <c r="C58" s="20">
        <f t="shared" si="4"/>
        <v>52240</v>
      </c>
      <c r="D58" s="20">
        <f t="shared" si="4"/>
        <v>21000</v>
      </c>
      <c r="E58" s="20">
        <f t="shared" si="4"/>
        <v>2400</v>
      </c>
      <c r="F58" s="20">
        <f t="shared" si="4"/>
        <v>101286</v>
      </c>
      <c r="G58" s="20">
        <f t="shared" si="4"/>
        <v>41860</v>
      </c>
      <c r="H58" s="20">
        <f t="shared" si="4"/>
        <v>26522</v>
      </c>
      <c r="I58" s="20">
        <f t="shared" si="4"/>
        <v>44146</v>
      </c>
      <c r="J58" s="20">
        <f t="shared" si="4"/>
        <v>0</v>
      </c>
      <c r="K58" s="20">
        <f t="shared" si="4"/>
        <v>7500</v>
      </c>
      <c r="L58" s="34">
        <f t="shared" si="4"/>
        <v>9148</v>
      </c>
    </row>
    <row r="59" spans="1:12" ht="12.75">
      <c r="A59" s="33" t="s">
        <v>95</v>
      </c>
      <c r="B59" s="20"/>
      <c r="C59" s="34"/>
      <c r="D59" s="35">
        <f>SUM(B58:L58)</f>
        <v>394158</v>
      </c>
      <c r="E59" s="21"/>
      <c r="F59" s="21"/>
      <c r="G59" s="21"/>
      <c r="H59" s="21"/>
      <c r="I59" s="21"/>
      <c r="J59" s="21"/>
      <c r="K59" s="21"/>
      <c r="L59" s="21"/>
    </row>
  </sheetData>
  <sheetProtection sheet="1" objects="1" scenarios="1"/>
  <mergeCells count="20">
    <mergeCell ref="B38:L38"/>
    <mergeCell ref="A29:B29"/>
    <mergeCell ref="E29:F29"/>
    <mergeCell ref="A30:B30"/>
    <mergeCell ref="E30:F30"/>
    <mergeCell ref="B34:E34"/>
    <mergeCell ref="G34:H34"/>
    <mergeCell ref="A27:B27"/>
    <mergeCell ref="E27:F27"/>
    <mergeCell ref="A28:B28"/>
    <mergeCell ref="E28:F28"/>
    <mergeCell ref="B36:L36"/>
    <mergeCell ref="B37:L37"/>
    <mergeCell ref="C21:E21"/>
    <mergeCell ref="A24:B24"/>
    <mergeCell ref="E24:F24"/>
    <mergeCell ref="A25:B25"/>
    <mergeCell ref="E25:F25"/>
    <mergeCell ref="A26:B26"/>
    <mergeCell ref="E26:F2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53</v>
      </c>
      <c r="C2" s="71"/>
    </row>
    <row r="3" spans="1:3" ht="12.75">
      <c r="A3" t="s">
        <v>144</v>
      </c>
      <c r="B3" s="10">
        <v>5.02</v>
      </c>
      <c r="C3" s="71"/>
    </row>
    <row r="4" spans="1:3" ht="12.75">
      <c r="A4" t="s">
        <v>28</v>
      </c>
      <c r="B4">
        <f>B2*B3</f>
        <v>266.06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15.31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 t="s">
        <v>145</v>
      </c>
    </row>
    <row r="11" spans="1:3" ht="12.75">
      <c r="A11" s="1" t="s">
        <v>12</v>
      </c>
      <c r="B11" s="11">
        <v>65.09</v>
      </c>
      <c r="C11" s="71"/>
    </row>
    <row r="12" spans="1:3" ht="12.75">
      <c r="A12" s="1" t="s">
        <v>11</v>
      </c>
      <c r="B12" s="11">
        <v>15.3</v>
      </c>
      <c r="C12" s="71"/>
    </row>
    <row r="13" spans="1:3" ht="12.75">
      <c r="A13" s="1" t="s">
        <v>13</v>
      </c>
      <c r="B13" s="11">
        <v>12.07</v>
      </c>
      <c r="C13" s="71"/>
    </row>
    <row r="14" spans="1:3" ht="12.75">
      <c r="A14" s="1" t="s">
        <v>14</v>
      </c>
      <c r="B14" s="11">
        <v>19.65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3.99</v>
      </c>
      <c r="C17" s="71"/>
    </row>
    <row r="18" spans="1:3" ht="12.75">
      <c r="A18" t="s">
        <v>2</v>
      </c>
      <c r="B18" s="2">
        <f>SUM(B7:B17)</f>
        <v>171.91000000000003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7.97</v>
      </c>
      <c r="C21" s="71"/>
    </row>
    <row r="22" spans="1:3" ht="12.75">
      <c r="A22" s="1" t="s">
        <v>19</v>
      </c>
      <c r="B22" s="7">
        <v>22.56</v>
      </c>
      <c r="C22" s="71"/>
    </row>
    <row r="23" spans="1:3" ht="12.75">
      <c r="A23" s="1" t="s">
        <v>20</v>
      </c>
      <c r="B23" s="7">
        <v>13.12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100.15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272.06000000000006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-6.000000000000057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3.243584905660378</v>
      </c>
      <c r="C32" s="71"/>
    </row>
    <row r="33" spans="1:3" ht="12.75">
      <c r="A33" t="s">
        <v>23</v>
      </c>
      <c r="B33" s="2">
        <f>B25/B2</f>
        <v>1.8896226415094342</v>
      </c>
      <c r="C33" s="71"/>
    </row>
    <row r="34" spans="1:3" ht="12.75">
      <c r="A34" t="s">
        <v>27</v>
      </c>
      <c r="B34" s="2">
        <f>B27/B2</f>
        <v>5.133207547169812</v>
      </c>
      <c r="C34" s="71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2" t="s">
        <v>30</v>
      </c>
    </row>
    <row r="2" spans="1:3" ht="12.75">
      <c r="A2" t="s">
        <v>29</v>
      </c>
      <c r="B2" s="9">
        <v>47</v>
      </c>
      <c r="C2" s="71"/>
    </row>
    <row r="3" spans="1:3" ht="12.75">
      <c r="A3" t="s">
        <v>144</v>
      </c>
      <c r="B3" s="10">
        <v>5.77</v>
      </c>
      <c r="C3" s="71" t="s">
        <v>123</v>
      </c>
    </row>
    <row r="4" spans="1:3" ht="12.75">
      <c r="A4" t="s">
        <v>28</v>
      </c>
      <c r="B4">
        <f>B2*B3</f>
        <v>271.19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24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 t="s">
        <v>145</v>
      </c>
    </row>
    <row r="11" spans="1:3" ht="12.75">
      <c r="A11" s="1" t="s">
        <v>12</v>
      </c>
      <c r="B11" s="11">
        <v>56.34</v>
      </c>
      <c r="C11" s="71"/>
    </row>
    <row r="12" spans="1:3" ht="12.75">
      <c r="A12" s="1" t="s">
        <v>11</v>
      </c>
      <c r="B12" s="11">
        <v>15.2</v>
      </c>
      <c r="C12" s="71"/>
    </row>
    <row r="13" spans="1:3" ht="12.75">
      <c r="A13" s="1" t="s">
        <v>13</v>
      </c>
      <c r="B13" s="11">
        <v>11.81</v>
      </c>
      <c r="C13" s="71"/>
    </row>
    <row r="14" spans="1:3" ht="12.75">
      <c r="A14" s="1" t="s">
        <v>14</v>
      </c>
      <c r="B14" s="11">
        <v>19.48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3.97</v>
      </c>
      <c r="C17" s="71"/>
    </row>
    <row r="18" spans="1:3" ht="12.75">
      <c r="A18" t="s">
        <v>2</v>
      </c>
      <c r="B18" s="2">
        <f>SUM(B7:B17)</f>
        <v>171.29999999999998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7.86</v>
      </c>
      <c r="C21" s="71"/>
    </row>
    <row r="22" spans="1:3" ht="12.75">
      <c r="A22" s="1" t="s">
        <v>19</v>
      </c>
      <c r="B22" s="7">
        <v>22.27</v>
      </c>
      <c r="C22" s="71"/>
    </row>
    <row r="23" spans="1:3" ht="12.75">
      <c r="A23" s="1" t="s">
        <v>20</v>
      </c>
      <c r="B23" s="7">
        <v>12.97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99.6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270.9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0.29000000000002046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3.6446808510638293</v>
      </c>
      <c r="C32" s="71"/>
    </row>
    <row r="33" spans="1:3" ht="12.75">
      <c r="A33" t="s">
        <v>23</v>
      </c>
      <c r="B33" s="2">
        <f>B25/B2</f>
        <v>2.1191489361702125</v>
      </c>
      <c r="C33" s="71"/>
    </row>
    <row r="34" spans="1:3" ht="12.75">
      <c r="A34" t="s">
        <v>27</v>
      </c>
      <c r="B34" s="2">
        <f>B27/B2</f>
        <v>5.763829787234042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70</v>
      </c>
      <c r="C2" s="71"/>
    </row>
    <row r="3" spans="1:3" ht="12.75">
      <c r="A3" t="s">
        <v>144</v>
      </c>
      <c r="B3" s="10">
        <v>4</v>
      </c>
      <c r="C3" s="74" t="s">
        <v>157</v>
      </c>
    </row>
    <row r="4" spans="1:3" ht="12.75">
      <c r="A4" t="s">
        <v>28</v>
      </c>
      <c r="B4" s="2">
        <f>B2*B3</f>
        <v>280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15.5</v>
      </c>
      <c r="C7" s="71"/>
    </row>
    <row r="8" spans="1:3" ht="12.75">
      <c r="A8" s="1" t="s">
        <v>9</v>
      </c>
      <c r="B8" s="11">
        <v>19.2</v>
      </c>
      <c r="C8" s="71"/>
    </row>
    <row r="9" spans="1:3" ht="12.75">
      <c r="A9" s="1" t="s">
        <v>24</v>
      </c>
      <c r="B9" s="11">
        <v>17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51.85</v>
      </c>
      <c r="C11" s="71"/>
    </row>
    <row r="12" spans="1:3" ht="12.75">
      <c r="A12" s="1" t="s">
        <v>11</v>
      </c>
      <c r="B12" s="11">
        <v>13.1</v>
      </c>
      <c r="C12" s="71"/>
    </row>
    <row r="13" spans="1:3" ht="12.75">
      <c r="A13" s="1" t="s">
        <v>13</v>
      </c>
      <c r="B13" s="11">
        <v>13.72</v>
      </c>
      <c r="C13" s="71"/>
    </row>
    <row r="14" spans="1:3" ht="12.75">
      <c r="A14" s="1" t="s">
        <v>14</v>
      </c>
      <c r="B14" s="11">
        <v>21.2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3.64</v>
      </c>
      <c r="C17" s="71"/>
    </row>
    <row r="18" spans="1:3" ht="12.75">
      <c r="A18" t="s">
        <v>2</v>
      </c>
      <c r="B18" s="2">
        <f>SUM(B7:B17)</f>
        <v>156.70999999999998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8.69</v>
      </c>
      <c r="C21" s="71"/>
    </row>
    <row r="22" spans="1:3" ht="12.75">
      <c r="A22" s="1" t="s">
        <v>19</v>
      </c>
      <c r="B22" s="7">
        <v>25.03</v>
      </c>
      <c r="C22" s="71"/>
    </row>
    <row r="23" spans="1:3" ht="12.75">
      <c r="A23" s="1" t="s">
        <v>20</v>
      </c>
      <c r="B23" s="7">
        <v>14.98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105.2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261.90999999999997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18.090000000000032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2.2387142857142854</v>
      </c>
      <c r="C32" s="71"/>
    </row>
    <row r="33" spans="1:3" ht="12.75">
      <c r="A33" t="s">
        <v>23</v>
      </c>
      <c r="B33" s="2">
        <f>B25/B2</f>
        <v>1.502857142857143</v>
      </c>
      <c r="C33" s="71"/>
    </row>
    <row r="34" spans="1:3" ht="12.75">
      <c r="A34" t="s">
        <v>27</v>
      </c>
      <c r="B34" s="2">
        <f>B27/B2</f>
        <v>3.741571428571428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114</v>
      </c>
      <c r="C2" s="71"/>
    </row>
    <row r="3" spans="1:3" ht="12.75">
      <c r="A3" t="s">
        <v>144</v>
      </c>
      <c r="B3" s="12">
        <v>3.3</v>
      </c>
      <c r="C3" s="71"/>
    </row>
    <row r="4" spans="1:3" ht="12.75">
      <c r="A4" t="s">
        <v>28</v>
      </c>
      <c r="B4" s="2">
        <f>B2*B3</f>
        <v>376.2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80.83</v>
      </c>
      <c r="C7" s="71"/>
    </row>
    <row r="8" spans="1:3" ht="12.75">
      <c r="A8" s="1" t="s">
        <v>9</v>
      </c>
      <c r="B8" s="11">
        <v>23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73.9</v>
      </c>
      <c r="C11" s="71"/>
    </row>
    <row r="12" spans="1:3" ht="12.75">
      <c r="A12" s="1" t="s">
        <v>11</v>
      </c>
      <c r="B12" s="11">
        <v>24</v>
      </c>
      <c r="C12" s="71"/>
    </row>
    <row r="13" spans="1:3" ht="12.75">
      <c r="A13" s="1" t="s">
        <v>13</v>
      </c>
      <c r="B13" s="11">
        <v>16.95</v>
      </c>
      <c r="C13" s="71"/>
    </row>
    <row r="14" spans="1:3" ht="12.75">
      <c r="A14" s="1" t="s">
        <v>14</v>
      </c>
      <c r="B14" s="11">
        <v>24.54</v>
      </c>
      <c r="C14" s="71"/>
    </row>
    <row r="15" spans="1:3" ht="12.75">
      <c r="A15" s="1" t="s">
        <v>15</v>
      </c>
      <c r="B15" s="11">
        <v>20.52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6.3</v>
      </c>
      <c r="C17" s="71"/>
    </row>
    <row r="18" spans="1:3" ht="12.75">
      <c r="A18" t="s">
        <v>2</v>
      </c>
      <c r="B18" s="2">
        <f>SUM(B7:B17)</f>
        <v>271.54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10.5</v>
      </c>
      <c r="C21" s="71"/>
    </row>
    <row r="22" spans="1:3" ht="12.75">
      <c r="A22" s="1" t="s">
        <v>19</v>
      </c>
      <c r="B22" s="7">
        <v>34.35</v>
      </c>
      <c r="C22" s="71"/>
    </row>
    <row r="23" spans="1:3" ht="12.75">
      <c r="A23" s="1" t="s">
        <v>20</v>
      </c>
      <c r="B23" s="7">
        <v>19.77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121.12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392.66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-16.460000000000036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2.3819298245614036</v>
      </c>
      <c r="C32" s="71"/>
    </row>
    <row r="33" spans="1:3" ht="12.75">
      <c r="A33" t="s">
        <v>23</v>
      </c>
      <c r="B33" s="2">
        <f>B25/B2</f>
        <v>1.0624561403508772</v>
      </c>
      <c r="C33" s="71"/>
    </row>
    <row r="34" spans="1:3" ht="12.75">
      <c r="A34" t="s">
        <v>27</v>
      </c>
      <c r="B34" s="2">
        <f>B27/B2</f>
        <v>3.4443859649122808</v>
      </c>
      <c r="C34" s="71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30</v>
      </c>
      <c r="C2" s="71"/>
    </row>
    <row r="3" spans="1:3" ht="12.75">
      <c r="A3" t="s">
        <v>144</v>
      </c>
      <c r="B3" s="10">
        <v>8.8</v>
      </c>
      <c r="C3" s="71"/>
    </row>
    <row r="4" spans="1:3" ht="12.75">
      <c r="A4" t="s">
        <v>28</v>
      </c>
      <c r="B4">
        <f>B2*B3</f>
        <v>264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65.75</v>
      </c>
      <c r="C7" s="71" t="s">
        <v>150</v>
      </c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4</v>
      </c>
      <c r="C10" s="71" t="s">
        <v>133</v>
      </c>
    </row>
    <row r="11" spans="1:3" ht="12.75">
      <c r="A11" s="1" t="s">
        <v>12</v>
      </c>
      <c r="B11" s="11">
        <v>10.25</v>
      </c>
      <c r="C11" s="71"/>
    </row>
    <row r="12" spans="1:3" ht="12.75">
      <c r="A12" s="1" t="s">
        <v>11</v>
      </c>
      <c r="B12" s="11">
        <v>25.8</v>
      </c>
      <c r="C12" s="71"/>
    </row>
    <row r="13" spans="1:3" ht="12.75">
      <c r="A13" s="1" t="s">
        <v>13</v>
      </c>
      <c r="B13" s="11">
        <v>11.72</v>
      </c>
      <c r="C13" s="71"/>
    </row>
    <row r="14" spans="1:3" ht="12.75">
      <c r="A14" s="1" t="s">
        <v>14</v>
      </c>
      <c r="B14" s="11">
        <v>20.21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/>
    </row>
    <row r="17" spans="1:3" ht="12.75">
      <c r="A17" s="1" t="s">
        <v>17</v>
      </c>
      <c r="B17" s="12">
        <v>3.91</v>
      </c>
      <c r="C17" s="71"/>
    </row>
    <row r="18" spans="1:3" ht="12.75">
      <c r="A18" t="s">
        <v>2</v>
      </c>
      <c r="B18" s="2">
        <f>SUM(B7:B17)</f>
        <v>168.39000000000001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7.93</v>
      </c>
      <c r="C21" s="71"/>
    </row>
    <row r="22" spans="1:3" ht="12.75">
      <c r="A22" s="1" t="s">
        <v>19</v>
      </c>
      <c r="B22" s="7">
        <v>23.39</v>
      </c>
      <c r="C22" s="71"/>
    </row>
    <row r="23" spans="1:3" ht="12.75">
      <c r="A23" s="1" t="s">
        <v>20</v>
      </c>
      <c r="B23" s="7">
        <v>13.75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101.57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269.96000000000004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-5.960000000000036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7</v>
      </c>
      <c r="C31" s="71"/>
    </row>
    <row r="32" spans="1:3" ht="12.75">
      <c r="A32" s="1" t="s">
        <v>22</v>
      </c>
      <c r="B32" s="2">
        <f>B18/B2</f>
        <v>5.613</v>
      </c>
      <c r="C32" s="71"/>
    </row>
    <row r="33" spans="1:3" ht="12.75">
      <c r="A33" t="s">
        <v>23</v>
      </c>
      <c r="B33" s="2">
        <f>B25/B2</f>
        <v>3.3856666666666664</v>
      </c>
      <c r="C33" s="71"/>
    </row>
    <row r="34" spans="1:3" ht="12.75">
      <c r="A34" t="s">
        <v>27</v>
      </c>
      <c r="B34" s="2">
        <f>B27/B2</f>
        <v>8.998666666666669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1540</v>
      </c>
      <c r="C2" s="71"/>
    </row>
    <row r="3" spans="1:3" ht="12.75">
      <c r="A3" t="s">
        <v>144</v>
      </c>
      <c r="B3" s="10">
        <v>0.24</v>
      </c>
      <c r="C3" s="71"/>
    </row>
    <row r="4" spans="1:3" ht="12.75">
      <c r="A4" t="s">
        <v>28</v>
      </c>
      <c r="B4" s="2">
        <f>B2*B3</f>
        <v>369.59999999999997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56.1</v>
      </c>
      <c r="C7" s="71"/>
    </row>
    <row r="8" spans="1:3" ht="12.75">
      <c r="A8" s="1" t="s">
        <v>9</v>
      </c>
      <c r="B8" s="11">
        <v>45.8</v>
      </c>
      <c r="C8" s="71" t="s">
        <v>134</v>
      </c>
    </row>
    <row r="9" spans="1:3" ht="12.75">
      <c r="A9" s="1" t="s">
        <v>24</v>
      </c>
      <c r="B9" s="11">
        <v>20</v>
      </c>
      <c r="C9" s="71" t="s">
        <v>135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33.53</v>
      </c>
      <c r="C11" s="71"/>
    </row>
    <row r="12" spans="1:3" ht="12.75">
      <c r="A12" s="1" t="s">
        <v>11</v>
      </c>
      <c r="B12" s="11">
        <v>27.4</v>
      </c>
      <c r="C12" s="71"/>
    </row>
    <row r="13" spans="1:3" ht="12.75">
      <c r="A13" s="1" t="s">
        <v>13</v>
      </c>
      <c r="B13" s="11">
        <v>13.12</v>
      </c>
      <c r="C13" s="71"/>
    </row>
    <row r="14" spans="1:3" ht="12.75">
      <c r="A14" s="1" t="s">
        <v>14</v>
      </c>
      <c r="B14" s="11">
        <v>23.07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/>
    </row>
    <row r="17" spans="1:3" ht="12.75">
      <c r="A17" s="1" t="s">
        <v>17</v>
      </c>
      <c r="B17" s="12">
        <v>5.5</v>
      </c>
      <c r="C17" s="71"/>
    </row>
    <row r="18" spans="1:3" ht="12.75">
      <c r="A18" t="s">
        <v>2</v>
      </c>
      <c r="B18" s="2">
        <f>SUM(B7:B17)</f>
        <v>237.27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8.65</v>
      </c>
      <c r="C21" s="71"/>
    </row>
    <row r="22" spans="1:3" ht="12.75">
      <c r="A22" s="1" t="s">
        <v>19</v>
      </c>
      <c r="B22" s="7">
        <v>28.17</v>
      </c>
      <c r="C22" s="71"/>
    </row>
    <row r="23" spans="1:3" ht="12.75">
      <c r="A23" s="1" t="s">
        <v>20</v>
      </c>
      <c r="B23" s="7">
        <v>16.3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109.62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346.89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22.70999999999998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0.15407142857142858</v>
      </c>
      <c r="C32" s="71"/>
    </row>
    <row r="33" spans="1:3" ht="12.75">
      <c r="A33" t="s">
        <v>23</v>
      </c>
      <c r="B33" s="13">
        <f>B25/B2</f>
        <v>0.07118181818181818</v>
      </c>
      <c r="C33" s="71"/>
    </row>
    <row r="34" spans="1:3" ht="12.75">
      <c r="A34" t="s">
        <v>27</v>
      </c>
      <c r="B34" s="13">
        <f>B27/B2</f>
        <v>0.22525324675324673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3" t="s">
        <v>30</v>
      </c>
    </row>
    <row r="2" spans="1:3" ht="12.75">
      <c r="A2" t="s">
        <v>29</v>
      </c>
      <c r="B2" s="9">
        <v>1420</v>
      </c>
      <c r="C2" s="71"/>
    </row>
    <row r="3" spans="1:3" ht="12.75">
      <c r="A3" t="s">
        <v>144</v>
      </c>
      <c r="B3" s="10">
        <v>0.171</v>
      </c>
      <c r="C3" s="71"/>
    </row>
    <row r="4" spans="1:3" ht="12.75">
      <c r="A4" t="s">
        <v>28</v>
      </c>
      <c r="B4">
        <f>B2*B3</f>
        <v>242.82000000000002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</v>
      </c>
      <c r="C7" s="74"/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0</v>
      </c>
      <c r="C9" s="71" t="s">
        <v>146</v>
      </c>
    </row>
    <row r="10" spans="1:3" ht="12.75">
      <c r="A10" s="1" t="s">
        <v>10</v>
      </c>
      <c r="B10" s="11">
        <v>6</v>
      </c>
      <c r="C10" s="71" t="s">
        <v>136</v>
      </c>
    </row>
    <row r="11" spans="1:3" ht="12.75">
      <c r="A11" s="1" t="s">
        <v>12</v>
      </c>
      <c r="B11" s="11">
        <v>29.69</v>
      </c>
      <c r="C11" s="71"/>
    </row>
    <row r="12" spans="1:3" ht="12.75">
      <c r="A12" s="1" t="s">
        <v>11</v>
      </c>
      <c r="B12" s="11">
        <v>14.7</v>
      </c>
      <c r="C12" s="71"/>
    </row>
    <row r="13" spans="1:3" ht="12.75">
      <c r="A13" s="1" t="s">
        <v>13</v>
      </c>
      <c r="B13" s="11">
        <v>12.24</v>
      </c>
      <c r="C13" s="71"/>
    </row>
    <row r="14" spans="1:3" ht="12.75">
      <c r="A14" s="1" t="s">
        <v>14</v>
      </c>
      <c r="B14" s="11">
        <v>19.52</v>
      </c>
      <c r="C14" s="71"/>
    </row>
    <row r="15" spans="1:3" ht="12.75">
      <c r="A15" s="1" t="s">
        <v>15</v>
      </c>
      <c r="B15" s="11">
        <v>4.26</v>
      </c>
      <c r="C15" s="71"/>
    </row>
    <row r="16" spans="1:3" ht="12.75">
      <c r="A16" s="1" t="s">
        <v>16</v>
      </c>
      <c r="B16" s="11">
        <v>9.5</v>
      </c>
      <c r="C16" s="71" t="s">
        <v>141</v>
      </c>
    </row>
    <row r="17" spans="1:3" ht="12.75">
      <c r="A17" s="1" t="s">
        <v>17</v>
      </c>
      <c r="B17" s="12">
        <v>3.7</v>
      </c>
      <c r="C17" s="71"/>
    </row>
    <row r="18" spans="1:3" ht="12.75">
      <c r="A18" t="s">
        <v>2</v>
      </c>
      <c r="B18" s="2">
        <f>SUM(B7:B17)</f>
        <v>159.60999999999999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8.36</v>
      </c>
      <c r="C21" s="71"/>
    </row>
    <row r="22" spans="1:3" ht="12.75">
      <c r="A22" s="1" t="s">
        <v>19</v>
      </c>
      <c r="B22" s="7">
        <v>24.04</v>
      </c>
      <c r="C22" s="71"/>
    </row>
    <row r="23" spans="1:3" ht="12.75">
      <c r="A23" s="1" t="s">
        <v>20</v>
      </c>
      <c r="B23" s="7">
        <v>14.71</v>
      </c>
      <c r="C23" s="71"/>
    </row>
    <row r="24" spans="1:3" ht="12.75">
      <c r="A24" s="1" t="s">
        <v>21</v>
      </c>
      <c r="B24" s="8">
        <v>56.5</v>
      </c>
      <c r="C24" s="71"/>
    </row>
    <row r="25" spans="1:3" ht="12.75">
      <c r="A25" t="s">
        <v>4</v>
      </c>
      <c r="B25" s="2">
        <f>SUM(B21:B24)</f>
        <v>103.61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263.21999999999997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-20.39999999999995</v>
      </c>
      <c r="C29" s="71"/>
    </row>
    <row r="30" spans="2:3" ht="12.75">
      <c r="B30" s="2"/>
      <c r="C30" s="71"/>
    </row>
    <row r="31" spans="1:3" ht="12.75">
      <c r="A31" t="s">
        <v>6</v>
      </c>
      <c r="B31" s="24" t="s">
        <v>38</v>
      </c>
      <c r="C31" s="71"/>
    </row>
    <row r="32" spans="1:3" ht="12.75">
      <c r="A32" s="1" t="s">
        <v>22</v>
      </c>
      <c r="B32" s="13">
        <f>B18/B2</f>
        <v>0.11240140845070422</v>
      </c>
      <c r="C32" s="71"/>
    </row>
    <row r="33" spans="1:3" ht="12.75">
      <c r="A33" t="s">
        <v>23</v>
      </c>
      <c r="B33" s="13">
        <f>B25/B2</f>
        <v>0.07296478873239437</v>
      </c>
      <c r="C33" s="71"/>
    </row>
    <row r="34" spans="1:3" ht="12.75">
      <c r="A34" t="s">
        <v>27</v>
      </c>
      <c r="B34" s="13">
        <f>B27/B2</f>
        <v>0.18536619718309857</v>
      </c>
      <c r="C34" s="71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2009-12-11T22:13:50Z</cp:lastPrinted>
  <dcterms:created xsi:type="dcterms:W3CDTF">2005-01-10T15:34:54Z</dcterms:created>
  <dcterms:modified xsi:type="dcterms:W3CDTF">2016-12-30T03:35:36Z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