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<sst xmlns="http://schemas.openxmlformats.org/spreadsheetml/2006/main" count="603" uniqueCount="144">
  <si>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</si>
  <si>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</si>
  <si>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</si>
  <si>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</si>
  <si>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</si>
  <si>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</si>
  <si>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</si>
  <si>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</si>
  <si>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</si>
  <si>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</si>
  <si>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</si>
  <si>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</si>
  <si>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</si>
  <si>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</si>
  <si>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</si>
  <si>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</si>
  <si>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</si>
  <si>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</si>
  <si>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</si>
  <si>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</si>
  <si>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</si>
  <si>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</si>
  <si>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</si>
  <si>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</si>
  <si>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</si>
  <si>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</si>
  <si>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</si>
  <si>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</si>
  <si>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</si>
  <si>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</si>
  <si>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</si>
  <si>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</si>
  <si>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</si>
  <si>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</si>
  <si>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</si>
  <si>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</si>
  <si>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</si>
  <si>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</si>
  <si>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</si>
  <si>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</si>
  <si>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</si>
  <si>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</si>
  <si>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</si>
  <si>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</si>
  <si>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</si>
  <si>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</si>
  <si>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</si>
  <si>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</si>
  <si>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</si>
  <si>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</si>
  <si>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</si>
  <si>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</si>
  <si>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</si>
  <si>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</si>
  <si>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</si>
  <si>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</si>
  <si>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</si>
  <si>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</si>
  <si>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</si>
  <si>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</si>
  <si>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</si>
  <si>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</si>
  <si>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</si>
  <si>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</si>
  <si>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</si>
  <si>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</si>
  <si>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</si>
  <si>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</si>
  <si>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</si>
  <si>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</si>
  <si>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</si>
  <si>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</si>
  <si>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</si>
  <si>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</si>
  <si>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</si>
  <si>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</si>
  <si>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</si>
  <si>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</si>
  <si>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</si>
  <si>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</si>
  <si>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</si>
  <si>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</si>
  <si>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</si>
  <si>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</si>
  <si>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</si>
  <si>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</si>
  <si>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</si>
  <si>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</si>
  <si>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</si>
  <si>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</si>
  <si>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</si>
  <si>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</si>
  <si>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</si>
  <si>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</si>
  <si>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</si>
  <si>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</si>
  <si>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</si>
  <si>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</si>
  <si>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</si>
  <si>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</si>
  <si>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</si>
  <si>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</si>
  <si>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</si>
  <si>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</si>
  <si>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</si>
  <si>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</si>
  <si>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</si>
  <si>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</si>
  <si>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</si>
  <si>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</si>
  <si>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</si>
  <si>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</si>
  <si>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</si>
  <si>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</si>
  <si>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</si>
  <si>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</si>
  <si>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</si>
  <si>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</si>
  <si>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</si>
  <si>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</si>
  <si>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</si>
  <si>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</si>
  <si>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</si>
  <si>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</si>
  <si>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</si>
  <si>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</si>
  <si>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</si>
  <si>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</si>
  <si>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</si>
  <si>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</si>
  <si>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</si>
  <si>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</si>
  <si>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</si>
  <si>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</si>
  <si>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</si>
  <si>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</si>
  <si>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</si>
  <si>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</si>
  <si>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</si>
  <si>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Mkt Rev.</t>
  </si>
  <si>
    <t>per Acre</t>
  </si>
  <si>
    <t xml:space="preserve">Dir. Costs </t>
  </si>
  <si>
    <t>Malting barley price.  Feed barley estimate is $2.40</t>
  </si>
  <si>
    <t>North Dakota 2019 Projected Crop Budgets - South East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</si>
</sst>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88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89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90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91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92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93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94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95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96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132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97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98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118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99</v>
      </c>
      <c r="B19" s="39"/>
      <c r="C19" s="39"/>
      <c r="E19" s="39"/>
      <c r="F19" s="39"/>
      <c r="G19" s="39"/>
      <c r="H19" s="39"/>
    </row>
    <row r="20" spans="1:8" ht="12.75">
      <c r="A20" s="17" t="s">
        <v>100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101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102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103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104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105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106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107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108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128</v>
      </c>
      <c r="B3" s="10">
        <v>0.231</v>
      </c>
      <c r="C3" s="70"/>
    </row>
    <row r="4" spans="1:3" ht="12.75">
      <c r="A4" t="s">
        <v>28</v>
      </c>
      <c r="B4" s="2">
        <f>B2*B3</f>
        <v>369.6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51.3</v>
      </c>
      <c r="C7" s="72"/>
    </row>
    <row r="8" spans="1:3" ht="12.75">
      <c r="A8" s="1" t="s">
        <v>9</v>
      </c>
      <c r="B8" s="11">
        <v>29.9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2" t="s">
        <v>125</v>
      </c>
    </row>
    <row r="11" spans="1:3" ht="12.75">
      <c r="A11" s="1" t="s">
        <v>12</v>
      </c>
      <c r="B11" s="11">
        <v>39.35</v>
      </c>
      <c r="C11" s="70"/>
    </row>
    <row r="12" spans="1:3" ht="12.75">
      <c r="A12" s="1" t="s">
        <v>11</v>
      </c>
      <c r="B12" s="11">
        <v>15.1</v>
      </c>
      <c r="C12" s="70"/>
    </row>
    <row r="13" spans="1:3" ht="12.75">
      <c r="A13" s="1" t="s">
        <v>13</v>
      </c>
      <c r="B13" s="11">
        <v>15.62</v>
      </c>
      <c r="C13" s="70"/>
    </row>
    <row r="14" spans="1:3" ht="12.75">
      <c r="A14" s="1" t="s">
        <v>14</v>
      </c>
      <c r="B14" s="11">
        <v>20.59</v>
      </c>
      <c r="C14" s="70"/>
    </row>
    <row r="15" spans="1:3" ht="12.75">
      <c r="A15" s="1" t="s">
        <v>15</v>
      </c>
      <c r="B15" s="11">
        <v>4.8</v>
      </c>
      <c r="C15" s="70"/>
    </row>
    <row r="16" spans="1:3" ht="12.75">
      <c r="A16" s="1" t="s">
        <v>16</v>
      </c>
      <c r="B16" s="11">
        <v>17.5</v>
      </c>
      <c r="C16" s="70"/>
    </row>
    <row r="17" spans="1:3" ht="12.75">
      <c r="A17" s="1" t="s">
        <v>17</v>
      </c>
      <c r="B17" s="12">
        <v>5.97</v>
      </c>
      <c r="C17" s="70"/>
    </row>
    <row r="18" spans="1:3" ht="12.75">
      <c r="A18" t="s">
        <v>2</v>
      </c>
      <c r="B18" s="2">
        <f>SUM(B7:B17)</f>
        <v>210.13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9.49</v>
      </c>
      <c r="C21" s="70"/>
    </row>
    <row r="22" spans="1:3" ht="12.75">
      <c r="A22" s="1" t="s">
        <v>19</v>
      </c>
      <c r="B22" s="7">
        <v>26.78</v>
      </c>
      <c r="C22" s="70"/>
    </row>
    <row r="23" spans="1:3" ht="12.75">
      <c r="A23" s="1" t="s">
        <v>20</v>
      </c>
      <c r="B23" s="7">
        <v>16.58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147.85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357.98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11.620000000000005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0.13133125</v>
      </c>
      <c r="C32" s="70"/>
    </row>
    <row r="33" spans="1:3" ht="12.75">
      <c r="A33" t="s">
        <v>23</v>
      </c>
      <c r="B33" s="13">
        <f>B25/B2</f>
        <v>0.09240625</v>
      </c>
      <c r="C33" s="70"/>
    </row>
    <row r="34" spans="1:3" ht="12.75">
      <c r="A34" t="s">
        <v>27</v>
      </c>
      <c r="B34" s="13">
        <f>B27/B2</f>
        <v>0.2237375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1730</v>
      </c>
      <c r="C2" s="70"/>
    </row>
    <row r="3" spans="1:3" ht="12.75">
      <c r="A3" t="s">
        <v>128</v>
      </c>
      <c r="B3" s="10">
        <v>0.157</v>
      </c>
      <c r="C3" s="70"/>
    </row>
    <row r="4" spans="1:3" ht="12.75">
      <c r="A4" t="s">
        <v>28</v>
      </c>
      <c r="B4" s="2">
        <f>B2*B3</f>
        <v>271.61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57.5</v>
      </c>
      <c r="C7" s="70"/>
    </row>
    <row r="8" spans="1:3" ht="12.75">
      <c r="A8" s="1" t="s">
        <v>9</v>
      </c>
      <c r="B8" s="11">
        <v>23.1</v>
      </c>
      <c r="C8" s="70"/>
    </row>
    <row r="9" spans="1:3" ht="12.75">
      <c r="A9" s="1" t="s">
        <v>24</v>
      </c>
      <c r="B9" s="11">
        <v>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70.3</v>
      </c>
      <c r="C11" s="70"/>
    </row>
    <row r="12" spans="1:3" ht="12.75">
      <c r="A12" s="1" t="s">
        <v>11</v>
      </c>
      <c r="B12" s="11">
        <v>8.4</v>
      </c>
      <c r="C12" s="70"/>
    </row>
    <row r="13" spans="1:3" ht="12.75">
      <c r="A13" s="1" t="s">
        <v>13</v>
      </c>
      <c r="B13" s="11">
        <v>14.01</v>
      </c>
      <c r="C13" s="70"/>
    </row>
    <row r="14" spans="1:3" ht="12.75">
      <c r="A14" s="1" t="s">
        <v>14</v>
      </c>
      <c r="B14" s="11">
        <v>19.67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5.69</v>
      </c>
      <c r="C17" s="70"/>
    </row>
    <row r="18" spans="1:3" ht="12.75">
      <c r="A18" t="s">
        <v>2</v>
      </c>
      <c r="B18" s="2">
        <f>SUM(B7:B17)</f>
        <v>200.16999999999996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8.39</v>
      </c>
      <c r="C21" s="70"/>
    </row>
    <row r="22" spans="1:3" ht="12.75">
      <c r="A22" s="1" t="s">
        <v>19</v>
      </c>
      <c r="B22" s="7">
        <v>23.59</v>
      </c>
      <c r="C22" s="70"/>
    </row>
    <row r="23" spans="1:3" ht="12.75">
      <c r="A23" s="1" t="s">
        <v>20</v>
      </c>
      <c r="B23" s="7">
        <v>13.5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140.48000000000002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340.65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-69.03999999999996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0.11570520231213871</v>
      </c>
      <c r="C32" s="70"/>
    </row>
    <row r="33" spans="1:3" ht="12.75">
      <c r="A33" t="s">
        <v>23</v>
      </c>
      <c r="B33" s="13">
        <f>B25/B2</f>
        <v>0.08120231213872833</v>
      </c>
      <c r="C33" s="70"/>
    </row>
    <row r="34" spans="1:3" ht="12.75">
      <c r="A34" t="s">
        <v>27</v>
      </c>
      <c r="B34" s="13">
        <f>B27/B2</f>
        <v>0.19690751445086704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128</v>
      </c>
      <c r="B3" s="10">
        <v>9.68</v>
      </c>
      <c r="C3" s="70"/>
    </row>
    <row r="4" spans="1:3" ht="12.75">
      <c r="A4" t="s">
        <v>28</v>
      </c>
      <c r="B4" s="2">
        <f>B2*B3</f>
        <v>232.32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</v>
      </c>
      <c r="C7" s="70"/>
    </row>
    <row r="8" spans="1:3" ht="12.75">
      <c r="A8" s="1" t="s">
        <v>9</v>
      </c>
      <c r="B8" s="11">
        <v>24.7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33.1</v>
      </c>
      <c r="C11" s="70"/>
    </row>
    <row r="12" spans="1:3" ht="12.75">
      <c r="A12" s="1" t="s">
        <v>11</v>
      </c>
      <c r="B12" s="11">
        <v>10.9</v>
      </c>
      <c r="C12" s="70"/>
    </row>
    <row r="13" spans="1:3" ht="12.75">
      <c r="A13" s="1" t="s">
        <v>13</v>
      </c>
      <c r="B13" s="11">
        <v>13.88</v>
      </c>
      <c r="C13" s="70"/>
    </row>
    <row r="14" spans="1:3" ht="12.75">
      <c r="A14" s="1" t="s">
        <v>14</v>
      </c>
      <c r="B14" s="11">
        <v>20.48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3.53</v>
      </c>
      <c r="C17" s="70"/>
    </row>
    <row r="18" spans="1:3" ht="12.75">
      <c r="A18" t="s">
        <v>2</v>
      </c>
      <c r="B18" s="2">
        <f>SUM(B7:B17)</f>
        <v>124.09000000000002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</v>
      </c>
      <c r="C21" s="70"/>
    </row>
    <row r="22" spans="1:3" ht="12.75">
      <c r="A22" s="1" t="s">
        <v>19</v>
      </c>
      <c r="B22" s="7">
        <v>23.92</v>
      </c>
      <c r="C22" s="70"/>
    </row>
    <row r="23" spans="1:3" ht="12.75">
      <c r="A23" s="1" t="s">
        <v>20</v>
      </c>
      <c r="B23" s="7">
        <v>14.16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141.57999999999998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265.67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-33.35000000000002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5.170416666666667</v>
      </c>
      <c r="C32" s="70"/>
    </row>
    <row r="33" spans="1:3" ht="12.75">
      <c r="A33" t="s">
        <v>23</v>
      </c>
      <c r="B33" s="2">
        <f>B25/B2</f>
        <v>5.899166666666666</v>
      </c>
      <c r="C33" s="70"/>
    </row>
    <row r="34" spans="1:3" ht="12.75">
      <c r="A34" t="s">
        <v>27</v>
      </c>
      <c r="B34" s="2">
        <f>B27/B2</f>
        <v>11.069583333333334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116</v>
      </c>
      <c r="B1" s="23" t="s">
        <v>0</v>
      </c>
      <c r="C1" s="73" t="s">
        <v>30</v>
      </c>
    </row>
    <row r="2" spans="1:3" ht="12.75">
      <c r="A2" t="s">
        <v>29</v>
      </c>
      <c r="B2" s="9">
        <v>39</v>
      </c>
      <c r="C2" s="70"/>
    </row>
    <row r="3" spans="1:3" ht="12.75">
      <c r="A3" t="s">
        <v>128</v>
      </c>
      <c r="B3" s="12">
        <v>6</v>
      </c>
      <c r="C3" s="70"/>
    </row>
    <row r="4" spans="1:3" ht="12.75">
      <c r="A4" t="s">
        <v>28</v>
      </c>
      <c r="B4" s="2">
        <f>B2*B3</f>
        <v>234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32.3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8.35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14.56</v>
      </c>
      <c r="C13" s="70"/>
    </row>
    <row r="14" spans="1:3" ht="12.75">
      <c r="A14" s="1" t="s">
        <v>14</v>
      </c>
      <c r="B14" s="11">
        <v>21.12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130</v>
      </c>
    </row>
    <row r="17" spans="1:3" ht="12.75">
      <c r="A17" s="1" t="s">
        <v>17</v>
      </c>
      <c r="B17" s="12">
        <v>3.93</v>
      </c>
      <c r="C17" s="70"/>
    </row>
    <row r="18" spans="1:3" ht="12.75">
      <c r="A18" t="s">
        <v>2</v>
      </c>
      <c r="B18" s="2">
        <f>SUM(B7:B17)</f>
        <v>138.26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8.76</v>
      </c>
      <c r="C21" s="70"/>
    </row>
    <row r="22" spans="1:3" ht="12.75">
      <c r="A22" s="1" t="s">
        <v>19</v>
      </c>
      <c r="B22" s="7">
        <v>25.31</v>
      </c>
      <c r="C22" s="70"/>
    </row>
    <row r="23" spans="1:3" ht="12.75">
      <c r="A23" s="1" t="s">
        <v>20</v>
      </c>
      <c r="B23" s="7">
        <v>14.53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143.6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281.86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-47.860000000000014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3.5451282051282047</v>
      </c>
      <c r="C32" s="70"/>
    </row>
    <row r="33" spans="1:3" ht="12.75">
      <c r="A33" t="s">
        <v>23</v>
      </c>
      <c r="B33" s="2">
        <f>B25/B2</f>
        <v>3.682051282051282</v>
      </c>
      <c r="C33" s="70"/>
    </row>
    <row r="34" spans="1:3" ht="12.75">
      <c r="A34" t="s">
        <v>27</v>
      </c>
      <c r="B34" s="2">
        <f>B27/B2</f>
        <v>7.227179487179487</v>
      </c>
      <c r="C34" s="70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80</v>
      </c>
      <c r="C2" s="70"/>
    </row>
    <row r="3" spans="1:3" ht="12.75">
      <c r="A3" t="s">
        <v>128</v>
      </c>
      <c r="B3" s="12">
        <v>2.25</v>
      </c>
      <c r="C3" s="70"/>
    </row>
    <row r="4" spans="1:3" ht="12.75">
      <c r="A4" t="s">
        <v>28</v>
      </c>
      <c r="B4" s="2">
        <f>B2*B3</f>
        <v>180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</v>
      </c>
      <c r="C7" s="70"/>
    </row>
    <row r="8" spans="1:3" ht="12.75">
      <c r="A8" s="1" t="s">
        <v>9</v>
      </c>
      <c r="B8" s="11">
        <v>5.4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55.76</v>
      </c>
      <c r="C11" s="70"/>
    </row>
    <row r="12" spans="1:3" ht="12.75">
      <c r="A12" s="1" t="s">
        <v>11</v>
      </c>
      <c r="B12" s="11">
        <v>7.2</v>
      </c>
      <c r="C12" s="70"/>
    </row>
    <row r="13" spans="1:3" ht="12.75">
      <c r="A13" s="1" t="s">
        <v>13</v>
      </c>
      <c r="B13" s="11">
        <v>16.54</v>
      </c>
      <c r="C13" s="70"/>
    </row>
    <row r="14" spans="1:3" ht="12.75">
      <c r="A14" s="1" t="s">
        <v>14</v>
      </c>
      <c r="B14" s="11">
        <v>21.1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3.52</v>
      </c>
      <c r="C17" s="70"/>
    </row>
    <row r="18" spans="1:3" ht="12.75">
      <c r="A18" t="s">
        <v>2</v>
      </c>
      <c r="B18" s="2">
        <f>SUM(B7:B17)</f>
        <v>124.02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9.44</v>
      </c>
      <c r="C21" s="70"/>
    </row>
    <row r="22" spans="1:3" ht="12.75">
      <c r="A22" s="1" t="s">
        <v>19</v>
      </c>
      <c r="B22" s="7">
        <v>25.67</v>
      </c>
      <c r="C22" s="70"/>
    </row>
    <row r="23" spans="1:3" ht="12.75">
      <c r="A23" s="1" t="s">
        <v>20</v>
      </c>
      <c r="B23" s="7">
        <v>15.37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145.48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269.5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-89.5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1.55025</v>
      </c>
      <c r="C32" s="70"/>
    </row>
    <row r="33" spans="1:3" ht="12.75">
      <c r="A33" t="s">
        <v>23</v>
      </c>
      <c r="B33" s="2">
        <f>B25/B2</f>
        <v>1.8184999999999998</v>
      </c>
      <c r="C33" s="70"/>
    </row>
    <row r="34" spans="1:3" ht="12.75">
      <c r="A34" t="s">
        <v>27</v>
      </c>
      <c r="B34" s="2">
        <f>B27/B2</f>
        <v>3.36875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128</v>
      </c>
      <c r="B3" s="10">
        <v>0.185</v>
      </c>
      <c r="C3" s="70"/>
    </row>
    <row r="4" spans="1:3" ht="12.75">
      <c r="A4" t="s">
        <v>28</v>
      </c>
      <c r="B4" s="2">
        <f>B2*B3</f>
        <v>175.75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11.8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16.68</v>
      </c>
      <c r="C11" s="70"/>
    </row>
    <row r="12" spans="1:3" ht="12.75">
      <c r="A12" s="1" t="s">
        <v>11</v>
      </c>
      <c r="B12" s="11">
        <v>9.6</v>
      </c>
      <c r="C12" s="72" t="s">
        <v>133</v>
      </c>
    </row>
    <row r="13" spans="1:3" ht="12.75">
      <c r="A13" s="1" t="s">
        <v>13</v>
      </c>
      <c r="B13" s="11">
        <v>12.12</v>
      </c>
      <c r="C13" s="70"/>
    </row>
    <row r="14" spans="1:3" ht="12.75">
      <c r="A14" s="1" t="s">
        <v>14</v>
      </c>
      <c r="B14" s="11">
        <v>18.33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2.63</v>
      </c>
      <c r="C17" s="70"/>
    </row>
    <row r="18" spans="1:3" ht="12.75">
      <c r="A18" t="s">
        <v>2</v>
      </c>
      <c r="B18" s="2">
        <f>SUM(B7:B17)</f>
        <v>92.66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7.93</v>
      </c>
      <c r="C21" s="70"/>
    </row>
    <row r="22" spans="1:3" ht="12.75">
      <c r="A22" s="1" t="s">
        <v>19</v>
      </c>
      <c r="B22" s="7">
        <v>20.71</v>
      </c>
      <c r="C22" s="70"/>
    </row>
    <row r="23" spans="1:3" ht="12.75">
      <c r="A23" s="1" t="s">
        <v>20</v>
      </c>
      <c r="B23" s="7">
        <v>12.37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136.01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228.67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-52.91999999999999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0.09753684210526316</v>
      </c>
      <c r="C32" s="70"/>
    </row>
    <row r="33" spans="1:3" ht="12.75">
      <c r="A33" t="s">
        <v>23</v>
      </c>
      <c r="B33" s="13">
        <f>B25/B2</f>
        <v>0.14316842105263156</v>
      </c>
      <c r="C33" s="70"/>
    </row>
    <row r="34" spans="1:3" ht="12.75">
      <c r="A34" t="s">
        <v>27</v>
      </c>
      <c r="B34" s="13">
        <f>B27/B2</f>
        <v>0.24070526315789473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128</v>
      </c>
      <c r="B3" s="10">
        <v>0.07</v>
      </c>
      <c r="C3" s="70"/>
    </row>
    <row r="4" spans="1:3" ht="12.75">
      <c r="A4" t="s">
        <v>28</v>
      </c>
      <c r="B4" s="2">
        <f>B2*B3</f>
        <v>126.00000000000001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</v>
      </c>
      <c r="C7" s="70"/>
    </row>
    <row r="8" spans="1:3" ht="12.75">
      <c r="A8" s="1" t="s">
        <v>9</v>
      </c>
      <c r="B8" s="11">
        <v>3.4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28.31</v>
      </c>
      <c r="C11" s="70"/>
    </row>
    <row r="12" spans="1:3" ht="12.75">
      <c r="A12" s="1" t="s">
        <v>11</v>
      </c>
      <c r="B12" s="11">
        <v>5.7</v>
      </c>
      <c r="C12" s="70"/>
    </row>
    <row r="13" spans="1:3" ht="12.75">
      <c r="A13" s="1" t="s">
        <v>13</v>
      </c>
      <c r="B13" s="11">
        <v>14.41</v>
      </c>
      <c r="C13" s="70"/>
    </row>
    <row r="14" spans="1:3" ht="12.75">
      <c r="A14" s="1" t="s">
        <v>14</v>
      </c>
      <c r="B14" s="11">
        <v>19.86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2.35</v>
      </c>
      <c r="C17" s="70"/>
    </row>
    <row r="18" spans="1:3" ht="12.75">
      <c r="A18" t="s">
        <v>2</v>
      </c>
      <c r="B18" s="2">
        <f>SUM(B7:B17)</f>
        <v>82.53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8.62</v>
      </c>
      <c r="C21" s="70"/>
    </row>
    <row r="22" spans="1:3" ht="12.75">
      <c r="A22" s="1" t="s">
        <v>19</v>
      </c>
      <c r="B22" s="7">
        <v>23.36</v>
      </c>
      <c r="C22" s="70"/>
    </row>
    <row r="23" spans="1:3" ht="12.75">
      <c r="A23" s="1" t="s">
        <v>20</v>
      </c>
      <c r="B23" s="7">
        <v>14.15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141.13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223.66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-97.65999999999998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0.04585</v>
      </c>
      <c r="C32" s="70"/>
    </row>
    <row r="33" spans="1:3" ht="12.75">
      <c r="A33" t="s">
        <v>23</v>
      </c>
      <c r="B33" s="13">
        <f>B25/B2</f>
        <v>0.07840555555555555</v>
      </c>
      <c r="C33" s="70"/>
    </row>
    <row r="34" spans="1:3" ht="12.75">
      <c r="A34" t="s">
        <v>27</v>
      </c>
      <c r="B34" s="13">
        <f>B27/B2</f>
        <v>0.12425555555555555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128</v>
      </c>
      <c r="B3" s="12">
        <v>4.95</v>
      </c>
      <c r="C3" s="70"/>
    </row>
    <row r="4" spans="1:3" ht="12.75">
      <c r="A4" t="s">
        <v>28</v>
      </c>
      <c r="B4" s="2">
        <f>B2*B3</f>
        <v>287.1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11.4</v>
      </c>
      <c r="C7" s="70"/>
    </row>
    <row r="8" spans="1:3" ht="12.75">
      <c r="A8" s="1" t="s">
        <v>9</v>
      </c>
      <c r="B8" s="11">
        <v>24.5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81.33</v>
      </c>
      <c r="C11" s="70"/>
    </row>
    <row r="12" spans="1:3" ht="12.75">
      <c r="A12" s="1" t="s">
        <v>11</v>
      </c>
      <c r="B12" s="11">
        <v>5.3</v>
      </c>
      <c r="C12" s="70"/>
    </row>
    <row r="13" spans="1:3" ht="12.75">
      <c r="A13" s="1" t="s">
        <v>13</v>
      </c>
      <c r="B13" s="11">
        <v>12.58</v>
      </c>
      <c r="C13" s="70"/>
    </row>
    <row r="14" spans="1:3" ht="12.75">
      <c r="A14" s="1" t="s">
        <v>14</v>
      </c>
      <c r="B14" s="11">
        <v>17.68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4.97</v>
      </c>
      <c r="C17" s="70"/>
    </row>
    <row r="18" spans="1:3" ht="12.75">
      <c r="A18" t="s">
        <v>2</v>
      </c>
      <c r="B18" s="2">
        <f>SUM(B7:B17)</f>
        <v>174.76000000000002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8.06</v>
      </c>
      <c r="C21" s="70"/>
    </row>
    <row r="22" spans="1:3" ht="12.75">
      <c r="A22" s="1" t="s">
        <v>19</v>
      </c>
      <c r="B22" s="7">
        <v>20.73</v>
      </c>
      <c r="C22" s="70"/>
    </row>
    <row r="23" spans="1:3" ht="12.75">
      <c r="A23" s="1" t="s">
        <v>20</v>
      </c>
      <c r="B23" s="7">
        <v>11.54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135.32999999999998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310.09000000000003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-22.99000000000001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3.0131034482758623</v>
      </c>
      <c r="C32" s="70"/>
    </row>
    <row r="33" spans="1:3" ht="12.75">
      <c r="A33" t="s">
        <v>23</v>
      </c>
      <c r="B33" s="2">
        <f>B25/B2</f>
        <v>2.333275862068965</v>
      </c>
      <c r="C33" s="70"/>
    </row>
    <row r="34" spans="1:3" ht="12.75">
      <c r="A34" t="s">
        <v>27</v>
      </c>
      <c r="B34" s="2">
        <f>B27/B2</f>
        <v>5.346379310344828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139</v>
      </c>
      <c r="C1" s="48" t="s">
        <v>110</v>
      </c>
      <c r="D1" s="48" t="s">
        <v>109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140</v>
      </c>
      <c r="C2" s="15" t="s">
        <v>140</v>
      </c>
      <c r="D2" s="41" t="s">
        <v>110</v>
      </c>
      <c r="E2" s="46" t="s">
        <v>67</v>
      </c>
      <c r="F2" s="15" t="s">
        <v>59</v>
      </c>
      <c r="G2" s="15" t="s">
        <v>141</v>
      </c>
      <c r="H2" s="52" t="s">
        <v>60</v>
      </c>
    </row>
    <row r="3" spans="1:8" ht="12.75">
      <c r="A3" s="53" t="s">
        <v>48</v>
      </c>
      <c r="B3" s="42">
        <f>HRSW!B4</f>
        <v>336.89</v>
      </c>
      <c r="C3" s="42">
        <f>HRSW!B18</f>
        <v>187.26</v>
      </c>
      <c r="D3" s="16">
        <f>B3-C3</f>
        <v>149.63</v>
      </c>
      <c r="E3" s="18">
        <v>400</v>
      </c>
      <c r="F3" s="19">
        <f aca="true" t="shared" si="0" ref="F3:F17">B3*E3</f>
        <v>134756</v>
      </c>
      <c r="G3" s="19">
        <f aca="true" t="shared" si="1" ref="G3:G17">E3*C3</f>
        <v>74904</v>
      </c>
      <c r="H3" s="30">
        <f>F3-G3</f>
        <v>59852</v>
      </c>
    </row>
    <row r="4" spans="1:8" ht="12.75">
      <c r="A4" s="53" t="s">
        <v>49</v>
      </c>
      <c r="B4" s="42">
        <f>Durum!B4</f>
        <v>297.43</v>
      </c>
      <c r="C4" s="42">
        <f>Durum!B18</f>
        <v>175.71</v>
      </c>
      <c r="D4" s="16">
        <f aca="true" t="shared" si="2" ref="D4:D17">B4-C4</f>
        <v>121.72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236.52</v>
      </c>
      <c r="C5" s="42">
        <f>Barley!B18</f>
        <v>160.26</v>
      </c>
      <c r="D5" s="16">
        <f t="shared" si="2"/>
        <v>76.26000000000002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478.5</v>
      </c>
      <c r="C6" s="42">
        <f>Corn!B18</f>
        <v>322.66</v>
      </c>
      <c r="D6" s="16">
        <f t="shared" si="2"/>
        <v>155.83999999999997</v>
      </c>
      <c r="E6" s="18">
        <v>600</v>
      </c>
      <c r="F6" s="19">
        <f t="shared" si="0"/>
        <v>287100</v>
      </c>
      <c r="G6" s="19">
        <f t="shared" si="1"/>
        <v>193596.00000000003</v>
      </c>
      <c r="H6" s="30">
        <f t="shared" si="3"/>
        <v>93503.99999999997</v>
      </c>
    </row>
    <row r="7" spans="1:8" ht="12.75">
      <c r="A7" s="53" t="s">
        <v>25</v>
      </c>
      <c r="B7" s="42">
        <f>Soyb!B4</f>
        <v>302.65999999999997</v>
      </c>
      <c r="C7" s="42">
        <f>Soyb!B18</f>
        <v>147.54</v>
      </c>
      <c r="D7" s="16">
        <f t="shared" si="2"/>
        <v>155.11999999999998</v>
      </c>
      <c r="E7" s="18">
        <v>1000</v>
      </c>
      <c r="F7" s="19">
        <f t="shared" si="0"/>
        <v>302659.99999999994</v>
      </c>
      <c r="G7" s="19">
        <f t="shared" si="1"/>
        <v>147540</v>
      </c>
      <c r="H7" s="30">
        <f t="shared" si="3"/>
        <v>155119.99999999994</v>
      </c>
    </row>
    <row r="8" spans="1:8" ht="12.75">
      <c r="A8" s="53" t="s">
        <v>73</v>
      </c>
      <c r="B8" s="42">
        <f>Drybean!B4</f>
        <v>399</v>
      </c>
      <c r="C8" s="42">
        <f>Drybean!B18</f>
        <v>242.86</v>
      </c>
      <c r="D8" s="16">
        <f t="shared" si="2"/>
        <v>156.14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262.08000000000004</v>
      </c>
      <c r="C9" s="42">
        <f>Oil_SF!B18</f>
        <v>166.76000000000002</v>
      </c>
      <c r="D9" s="16">
        <f t="shared" si="2"/>
        <v>95.32000000000002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369.6</v>
      </c>
      <c r="C10" s="42">
        <f>Conf_SF!B18</f>
        <v>210.13</v>
      </c>
      <c r="D10" s="16">
        <f t="shared" si="2"/>
        <v>159.47000000000003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271.61</v>
      </c>
      <c r="C11" s="42">
        <f>Canola!B18</f>
        <v>200.16999999999996</v>
      </c>
      <c r="D11" s="16">
        <f t="shared" si="2"/>
        <v>71.44000000000005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232.32</v>
      </c>
      <c r="C12" s="42">
        <f>Flax!B18</f>
        <v>124.09000000000002</v>
      </c>
      <c r="D12" s="16">
        <f t="shared" si="2"/>
        <v>108.22999999999998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115</v>
      </c>
      <c r="B13" s="42">
        <f>Peas!B4</f>
        <v>234</v>
      </c>
      <c r="C13" s="42">
        <f>Peas!B18</f>
        <v>138.26</v>
      </c>
      <c r="D13" s="16">
        <f t="shared" si="2"/>
        <v>95.74000000000001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180</v>
      </c>
      <c r="C14" s="42">
        <f>Oats!B18</f>
        <v>124.02</v>
      </c>
      <c r="D14" s="16">
        <f t="shared" si="2"/>
        <v>55.980000000000004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287.1</v>
      </c>
      <c r="C15" s="42">
        <f>'Wint.Wht'!B18</f>
        <v>174.76000000000002</v>
      </c>
      <c r="D15" s="16">
        <f t="shared" si="2"/>
        <v>112.34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126.00000000000001</v>
      </c>
      <c r="C16" s="42">
        <f>Millet!B18</f>
        <v>82.53</v>
      </c>
      <c r="D16" s="16">
        <f t="shared" si="2"/>
        <v>43.47000000000001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287.1</v>
      </c>
      <c r="C17" s="42">
        <f>'Wint.Wht'!B18</f>
        <v>174.76000000000002</v>
      </c>
      <c r="D17" s="16">
        <f t="shared" si="2"/>
        <v>112.34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724516</v>
      </c>
      <c r="G18" s="20">
        <f>SUM(G3:G17)</f>
        <v>416040</v>
      </c>
      <c r="H18" s="34">
        <f>SUM(H3:H17)</f>
        <v>308475.9999999999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3" t="s">
        <v>47</v>
      </c>
      <c r="D20" s="83"/>
      <c r="E20" s="83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724516</v>
      </c>
      <c r="D22" s="4"/>
      <c r="E22" s="4" t="s">
        <v>63</v>
      </c>
      <c r="F22" s="4"/>
      <c r="G22" s="59">
        <f>G18</f>
        <v>416040</v>
      </c>
      <c r="H22" s="60"/>
    </row>
    <row r="23" spans="1:8" ht="12.75">
      <c r="A23" s="84" t="s">
        <v>137</v>
      </c>
      <c r="B23" s="82"/>
      <c r="C23" s="18">
        <v>0</v>
      </c>
      <c r="D23" s="65" t="s">
        <v>65</v>
      </c>
      <c r="E23" s="82" t="s">
        <v>111</v>
      </c>
      <c r="F23" s="82"/>
      <c r="G23" s="18">
        <v>50400</v>
      </c>
      <c r="H23" s="66" t="s">
        <v>65</v>
      </c>
    </row>
    <row r="24" spans="1:11" ht="12.75">
      <c r="A24" s="80"/>
      <c r="B24" s="81"/>
      <c r="C24" s="18">
        <v>0</v>
      </c>
      <c r="D24" s="4"/>
      <c r="E24" s="82" t="s">
        <v>62</v>
      </c>
      <c r="F24" s="82"/>
      <c r="G24" s="18">
        <v>190000</v>
      </c>
      <c r="H24" s="62"/>
      <c r="K24" s="67"/>
    </row>
    <row r="25" spans="1:8" ht="12.75">
      <c r="A25" s="80"/>
      <c r="B25" s="81"/>
      <c r="C25" s="18">
        <v>0</v>
      </c>
      <c r="D25" s="4"/>
      <c r="E25" s="82" t="s">
        <v>112</v>
      </c>
      <c r="F25" s="82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2" t="s">
        <v>64</v>
      </c>
      <c r="F26" s="82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 t="s">
        <v>136</v>
      </c>
      <c r="F27" s="81"/>
      <c r="G27" s="18">
        <v>0</v>
      </c>
      <c r="H27" s="62"/>
    </row>
    <row r="28" spans="1:8" ht="12.75">
      <c r="A28" s="80"/>
      <c r="B28" s="81"/>
      <c r="C28" s="18">
        <v>0</v>
      </c>
      <c r="D28" s="4"/>
      <c r="E28" s="81"/>
      <c r="F28" s="81"/>
      <c r="G28" s="18">
        <v>0</v>
      </c>
      <c r="H28" s="62"/>
    </row>
    <row r="29" spans="1:8" ht="12.75">
      <c r="A29" s="80" t="s">
        <v>72</v>
      </c>
      <c r="B29" s="81"/>
      <c r="C29" s="22">
        <v>0</v>
      </c>
      <c r="D29" s="61"/>
      <c r="E29" s="81" t="s">
        <v>71</v>
      </c>
      <c r="F29" s="81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724516</v>
      </c>
      <c r="D30" s="4"/>
      <c r="E30" s="4" t="s">
        <v>61</v>
      </c>
      <c r="F30" s="4"/>
      <c r="G30" s="28">
        <f>SUM(G22:G29)</f>
        <v>670740</v>
      </c>
      <c r="H30" s="60"/>
    </row>
    <row r="31" spans="1:8" ht="12.75">
      <c r="A31" s="63" t="s">
        <v>113</v>
      </c>
      <c r="B31" s="3"/>
      <c r="C31" s="3"/>
      <c r="D31" s="3"/>
      <c r="E31" s="3"/>
      <c r="F31" s="3"/>
      <c r="G31" s="68">
        <f>C30-G30</f>
        <v>53776</v>
      </c>
      <c r="H31" s="64"/>
    </row>
    <row r="32" ht="12.75">
      <c r="G32" s="6"/>
    </row>
    <row r="33" spans="1:8" ht="12.75">
      <c r="A33" s="44" t="s">
        <v>119</v>
      </c>
      <c r="B33" s="78"/>
      <c r="C33" s="78"/>
      <c r="D33" s="78"/>
      <c r="E33" s="78"/>
      <c r="F33" s="69" t="s">
        <v>120</v>
      </c>
      <c r="G33" s="79"/>
      <c r="H33" s="79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77" t="s">
        <v>121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40" ht="12.75">
      <c r="A40" t="s">
        <v>114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7176.000000000001</v>
      </c>
      <c r="C42" s="28">
        <f>$E3*HRSW!$B8</f>
        <v>9000</v>
      </c>
      <c r="D42" s="28">
        <f>$E3*HRSW!$B9</f>
        <v>6800</v>
      </c>
      <c r="E42" s="28">
        <f>$E3*HRSW!$B10</f>
        <v>0</v>
      </c>
      <c r="F42" s="28">
        <f>$E3*HRSW!$B11</f>
        <v>33184</v>
      </c>
      <c r="G42" s="28">
        <f>$E3*HRSW!$B12</f>
        <v>2120</v>
      </c>
      <c r="H42" s="28">
        <f>$E3*HRSW!$B13</f>
        <v>5876</v>
      </c>
      <c r="I42" s="28">
        <f>$E3*HRSW!$B14</f>
        <v>8020</v>
      </c>
      <c r="J42" s="28">
        <f>$E3*HRSW!$B15</f>
        <v>0</v>
      </c>
      <c r="K42" s="28">
        <f>$E3*HRSW!$B16</f>
        <v>600</v>
      </c>
      <c r="L42" s="29">
        <f>$E3*HRSW!$B17</f>
        <v>2128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55878</v>
      </c>
      <c r="C45" s="19">
        <f>$E6*Corn!$B8</f>
        <v>16200</v>
      </c>
      <c r="D45" s="19">
        <f>$E6*Corn!$B9</f>
        <v>0</v>
      </c>
      <c r="E45" s="19">
        <f>$E6*Corn!$B10</f>
        <v>0</v>
      </c>
      <c r="F45" s="19">
        <f>$E6*Corn!$B11</f>
        <v>63594</v>
      </c>
      <c r="G45" s="19">
        <f>$E6*Corn!$B12</f>
        <v>6900</v>
      </c>
      <c r="H45" s="19">
        <f>$E6*Corn!$B13</f>
        <v>12522</v>
      </c>
      <c r="I45" s="19">
        <f>$E6*Corn!$B14</f>
        <v>16440</v>
      </c>
      <c r="J45" s="19">
        <f>$E6*Corn!$B15</f>
        <v>15660</v>
      </c>
      <c r="K45" s="19">
        <f>$E6*Corn!$B16</f>
        <v>900</v>
      </c>
      <c r="L45" s="30">
        <f>$E6*Corn!$B17</f>
        <v>5502</v>
      </c>
    </row>
    <row r="46" spans="1:12" ht="12.75">
      <c r="A46" s="53" t="s">
        <v>25</v>
      </c>
      <c r="B46" s="19">
        <f>$E7*Soyb!$B7</f>
        <v>64099.99999999999</v>
      </c>
      <c r="C46" s="19">
        <f>$E7*Soyb!$B8</f>
        <v>32000</v>
      </c>
      <c r="D46" s="19">
        <f>$E7*Soyb!$B9</f>
        <v>0</v>
      </c>
      <c r="E46" s="19">
        <f>$E7*Soyb!$B10</f>
        <v>4000</v>
      </c>
      <c r="F46" s="19">
        <f>$E7*Soyb!$B11</f>
        <v>3250</v>
      </c>
      <c r="G46" s="19">
        <f>$E7*Soyb!$B12</f>
        <v>5400</v>
      </c>
      <c r="H46" s="19">
        <f>$E7*Soyb!$B13</f>
        <v>11510</v>
      </c>
      <c r="I46" s="19">
        <f>$E7*Soyb!$B14</f>
        <v>18090</v>
      </c>
      <c r="J46" s="19">
        <f>$E7*Soyb!$B15</f>
        <v>0</v>
      </c>
      <c r="K46" s="19">
        <f>$E7*Soyb!$B16</f>
        <v>5000</v>
      </c>
      <c r="L46" s="30">
        <f>$E7*Soyb!$B17</f>
        <v>4190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127154</v>
      </c>
      <c r="C56" s="20">
        <f t="shared" si="4"/>
        <v>57200</v>
      </c>
      <c r="D56" s="20">
        <f t="shared" si="4"/>
        <v>6800</v>
      </c>
      <c r="E56" s="20">
        <f t="shared" si="4"/>
        <v>4000</v>
      </c>
      <c r="F56" s="20">
        <f t="shared" si="4"/>
        <v>100028</v>
      </c>
      <c r="G56" s="20">
        <f t="shared" si="4"/>
        <v>14420</v>
      </c>
      <c r="H56" s="20">
        <f t="shared" si="4"/>
        <v>29908</v>
      </c>
      <c r="I56" s="20">
        <f t="shared" si="4"/>
        <v>42550</v>
      </c>
      <c r="J56" s="20">
        <f t="shared" si="4"/>
        <v>15660</v>
      </c>
      <c r="K56" s="20">
        <f t="shared" si="4"/>
        <v>6500</v>
      </c>
      <c r="L56" s="34">
        <f t="shared" si="4"/>
        <v>11820</v>
      </c>
    </row>
    <row r="57" spans="1:12" ht="12.75">
      <c r="A57" s="33" t="s">
        <v>86</v>
      </c>
      <c r="B57" s="20"/>
      <c r="C57" s="34"/>
      <c r="D57" s="35">
        <f>SUM(B56:L56)</f>
        <v>416040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59</v>
      </c>
      <c r="C2" s="70"/>
    </row>
    <row r="3" spans="1:3" ht="12.75">
      <c r="A3" t="s">
        <v>128</v>
      </c>
      <c r="B3" s="12">
        <v>5.71</v>
      </c>
      <c r="C3" s="70"/>
    </row>
    <row r="4" spans="1:3" ht="12.75">
      <c r="A4" t="s">
        <v>28</v>
      </c>
      <c r="B4" s="2">
        <f>B2*B3</f>
        <v>336.89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17.94</v>
      </c>
      <c r="C7" s="70"/>
    </row>
    <row r="8" spans="1:3" ht="12.75">
      <c r="A8" s="1" t="s">
        <v>9</v>
      </c>
      <c r="B8" s="11">
        <v>22.5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138</v>
      </c>
    </row>
    <row r="11" spans="1:3" ht="12.75">
      <c r="A11" s="1" t="s">
        <v>12</v>
      </c>
      <c r="B11" s="11">
        <v>82.96</v>
      </c>
      <c r="C11" s="70"/>
    </row>
    <row r="12" spans="1:3" ht="12.75">
      <c r="A12" s="1" t="s">
        <v>11</v>
      </c>
      <c r="B12" s="11">
        <v>5.3</v>
      </c>
      <c r="C12" s="70"/>
    </row>
    <row r="13" spans="1:3" ht="12.75">
      <c r="A13" s="1" t="s">
        <v>13</v>
      </c>
      <c r="B13" s="11">
        <v>14.69</v>
      </c>
      <c r="C13" s="70"/>
    </row>
    <row r="14" spans="1:3" ht="12.75">
      <c r="A14" s="1" t="s">
        <v>14</v>
      </c>
      <c r="B14" s="11">
        <v>20.05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5.32</v>
      </c>
      <c r="C17" s="70"/>
    </row>
    <row r="18" spans="1:3" ht="12.75">
      <c r="A18" t="s">
        <v>2</v>
      </c>
      <c r="B18" s="2">
        <f>SUM(B7:B17)</f>
        <v>187.26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8.69</v>
      </c>
      <c r="C21" s="70"/>
    </row>
    <row r="22" spans="1:3" ht="12.75">
      <c r="A22" s="1" t="s">
        <v>19</v>
      </c>
      <c r="B22" s="7">
        <v>23.2</v>
      </c>
      <c r="C22" s="70"/>
    </row>
    <row r="23" spans="1:3" ht="12.75">
      <c r="A23" s="1" t="s">
        <v>20</v>
      </c>
      <c r="B23" s="7">
        <v>13.61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140.5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327.76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9.129999999999995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3.173898305084746</v>
      </c>
      <c r="C32" s="70"/>
    </row>
    <row r="33" spans="1:3" ht="12.75">
      <c r="A33" t="s">
        <v>23</v>
      </c>
      <c r="B33" s="2">
        <f>B25/B2</f>
        <v>2.3813559322033897</v>
      </c>
      <c r="C33" s="70"/>
    </row>
    <row r="34" spans="1:3" ht="12.75">
      <c r="A34" t="s">
        <v>27</v>
      </c>
      <c r="B34" s="2">
        <f>B27/B2</f>
        <v>5.5552542372881355</v>
      </c>
      <c r="C34" s="70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128</v>
      </c>
      <c r="B3" s="12">
        <v>6.07</v>
      </c>
      <c r="C3" s="70" t="s">
        <v>117</v>
      </c>
    </row>
    <row r="4" spans="1:3" ht="12.75">
      <c r="A4" t="s">
        <v>28</v>
      </c>
      <c r="B4" s="2">
        <f>B2*B3</f>
        <v>297.43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23</v>
      </c>
      <c r="C7" s="70"/>
    </row>
    <row r="8" spans="1:3" ht="12.75">
      <c r="A8" s="1" t="s">
        <v>9</v>
      </c>
      <c r="B8" s="11">
        <v>22.5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138</v>
      </c>
    </row>
    <row r="11" spans="1:3" ht="12.75">
      <c r="A11" s="1" t="s">
        <v>12</v>
      </c>
      <c r="B11" s="11">
        <v>66.64</v>
      </c>
      <c r="C11" s="70"/>
    </row>
    <row r="12" spans="1:3" ht="12.75">
      <c r="A12" s="1" t="s">
        <v>11</v>
      </c>
      <c r="B12" s="11">
        <v>6.1</v>
      </c>
      <c r="C12" s="70"/>
    </row>
    <row r="13" spans="1:3" ht="12.75">
      <c r="A13" s="1" t="s">
        <v>13</v>
      </c>
      <c r="B13" s="11">
        <v>14.21</v>
      </c>
      <c r="C13" s="70"/>
    </row>
    <row r="14" spans="1:3" ht="12.75">
      <c r="A14" s="1" t="s">
        <v>14</v>
      </c>
      <c r="B14" s="11">
        <v>19.77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4.99</v>
      </c>
      <c r="C17" s="70"/>
    </row>
    <row r="18" spans="1:3" ht="12.75">
      <c r="A18" t="s">
        <v>2</v>
      </c>
      <c r="B18" s="2">
        <f>SUM(B7:B17)</f>
        <v>175.71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8.51</v>
      </c>
      <c r="C21" s="70"/>
    </row>
    <row r="22" spans="1:3" ht="12.75">
      <c r="A22" s="1" t="s">
        <v>19</v>
      </c>
      <c r="B22" s="7">
        <v>22.68</v>
      </c>
      <c r="C22" s="70"/>
    </row>
    <row r="23" spans="1:3" ht="12.75">
      <c r="A23" s="1" t="s">
        <v>20</v>
      </c>
      <c r="B23" s="7">
        <v>13.34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139.53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315.24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-17.810000000000002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3.585918367346939</v>
      </c>
      <c r="C32" s="70"/>
    </row>
    <row r="33" spans="1:3" ht="12.75">
      <c r="A33" t="s">
        <v>23</v>
      </c>
      <c r="B33" s="2">
        <f>B25/B2</f>
        <v>2.8475510204081633</v>
      </c>
      <c r="C33" s="70"/>
    </row>
    <row r="34" spans="1:3" ht="12.75">
      <c r="A34" t="s">
        <v>27</v>
      </c>
      <c r="B34" s="2">
        <f>B27/B2</f>
        <v>6.433469387755102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73</v>
      </c>
      <c r="C2" s="70"/>
    </row>
    <row r="3" spans="1:3" ht="12.75">
      <c r="A3" t="s">
        <v>128</v>
      </c>
      <c r="B3" s="12">
        <v>3.24</v>
      </c>
      <c r="C3" s="72" t="s">
        <v>142</v>
      </c>
    </row>
    <row r="4" spans="1:3" ht="12.75">
      <c r="A4" t="s">
        <v>28</v>
      </c>
      <c r="B4" s="2">
        <f>B2*B3</f>
        <v>236.52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16.5</v>
      </c>
      <c r="C7" s="70"/>
    </row>
    <row r="8" spans="1:3" ht="12.75">
      <c r="A8" s="1" t="s">
        <v>9</v>
      </c>
      <c r="B8" s="11">
        <v>19.7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60.05</v>
      </c>
      <c r="C11" s="70"/>
    </row>
    <row r="12" spans="1:3" ht="12.75">
      <c r="A12" s="1" t="s">
        <v>11</v>
      </c>
      <c r="B12" s="11">
        <v>5.5</v>
      </c>
      <c r="C12" s="70"/>
    </row>
    <row r="13" spans="1:3" ht="12.75">
      <c r="A13" s="1" t="s">
        <v>13</v>
      </c>
      <c r="B13" s="11">
        <v>15.26</v>
      </c>
      <c r="C13" s="70"/>
    </row>
    <row r="14" spans="1:3" ht="12.75">
      <c r="A14" s="1" t="s">
        <v>14</v>
      </c>
      <c r="B14" s="11">
        <v>20.2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4.55</v>
      </c>
      <c r="C17" s="70"/>
    </row>
    <row r="18" spans="1:3" ht="12.75">
      <c r="A18" t="s">
        <v>2</v>
      </c>
      <c r="B18" s="2">
        <f>SUM(B7:B17)</f>
        <v>160.26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9.01</v>
      </c>
      <c r="C21" s="70"/>
    </row>
    <row r="22" spans="1:3" ht="12.75">
      <c r="A22" s="1" t="s">
        <v>19</v>
      </c>
      <c r="B22" s="7">
        <v>24.24</v>
      </c>
      <c r="C22" s="70"/>
    </row>
    <row r="23" spans="1:3" ht="12.75">
      <c r="A23" s="1" t="s">
        <v>20</v>
      </c>
      <c r="B23" s="7">
        <v>14.2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142.45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302.71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-66.18999999999997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2.1953424657534244</v>
      </c>
      <c r="C32" s="70"/>
    </row>
    <row r="33" spans="1:3" ht="12.75">
      <c r="A33" t="s">
        <v>23</v>
      </c>
      <c r="B33" s="2">
        <f>B25/B2</f>
        <v>1.9513698630136984</v>
      </c>
      <c r="C33" s="70"/>
    </row>
    <row r="34" spans="1:3" ht="12.75">
      <c r="A34" t="s">
        <v>27</v>
      </c>
      <c r="B34" s="2">
        <f>B27/B2</f>
        <v>4.146712328767123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145</v>
      </c>
      <c r="C2" s="70"/>
    </row>
    <row r="3" spans="1:3" ht="12.75">
      <c r="A3" t="s">
        <v>128</v>
      </c>
      <c r="B3" s="12">
        <v>3.3</v>
      </c>
      <c r="C3" s="70"/>
    </row>
    <row r="4" spans="1:3" ht="12.75">
      <c r="A4" t="s">
        <v>28</v>
      </c>
      <c r="B4" s="2">
        <f>B2*B3</f>
        <v>478.5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93.13</v>
      </c>
      <c r="C7" s="72"/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105.99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20.87</v>
      </c>
      <c r="C13" s="70"/>
    </row>
    <row r="14" spans="1:3" ht="12.75">
      <c r="A14" s="1" t="s">
        <v>14</v>
      </c>
      <c r="B14" s="11">
        <v>27.4</v>
      </c>
      <c r="C14" s="70"/>
    </row>
    <row r="15" spans="1:3" ht="12.75">
      <c r="A15" s="1" t="s">
        <v>15</v>
      </c>
      <c r="B15" s="11">
        <v>26.1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9.17</v>
      </c>
      <c r="C17" s="70"/>
    </row>
    <row r="18" spans="1:3" ht="12.75">
      <c r="A18" t="s">
        <v>2</v>
      </c>
      <c r="B18" s="2">
        <f>SUM(B7:B17)</f>
        <v>322.66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11.84</v>
      </c>
      <c r="C21" s="70"/>
    </row>
    <row r="22" spans="1:3" ht="12.75">
      <c r="A22" s="1" t="s">
        <v>19</v>
      </c>
      <c r="B22" s="7">
        <v>37.56</v>
      </c>
      <c r="C22" s="70"/>
    </row>
    <row r="23" spans="1:3" ht="12.75">
      <c r="A23" s="1" t="s">
        <v>20</v>
      </c>
      <c r="B23" s="7">
        <v>21.46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165.86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488.52000000000004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-10.020000000000039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2.225241379310345</v>
      </c>
      <c r="C32" s="70"/>
    </row>
    <row r="33" spans="1:3" ht="12.75">
      <c r="A33" t="s">
        <v>23</v>
      </c>
      <c r="B33" s="2">
        <f>B25/B2</f>
        <v>1.1438620689655172</v>
      </c>
      <c r="C33" s="70"/>
    </row>
    <row r="34" spans="1:3" ht="12.75">
      <c r="A34" t="s">
        <v>27</v>
      </c>
      <c r="B34" s="2">
        <f>B27/B2</f>
        <v>3.369103448275862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128</v>
      </c>
      <c r="B3" s="12">
        <v>8.18</v>
      </c>
      <c r="C3" s="70"/>
    </row>
    <row r="4" spans="1:3" ht="12.75">
      <c r="A4" t="s">
        <v>28</v>
      </c>
      <c r="B4" s="2">
        <f>B2*B3</f>
        <v>302.65999999999997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64.1</v>
      </c>
      <c r="C7" s="70" t="s">
        <v>131</v>
      </c>
    </row>
    <row r="8" spans="1:3" ht="12.75">
      <c r="A8" s="1" t="s">
        <v>9</v>
      </c>
      <c r="B8" s="11">
        <v>32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122</v>
      </c>
    </row>
    <row r="11" spans="1:3" ht="12.75">
      <c r="A11" s="1" t="s">
        <v>12</v>
      </c>
      <c r="B11" s="11">
        <v>3.25</v>
      </c>
      <c r="C11" s="70"/>
    </row>
    <row r="12" spans="1:3" ht="12.75">
      <c r="A12" s="1" t="s">
        <v>11</v>
      </c>
      <c r="B12" s="11">
        <v>5.4</v>
      </c>
      <c r="C12" s="70"/>
    </row>
    <row r="13" spans="1:3" ht="12.75">
      <c r="A13" s="1" t="s">
        <v>13</v>
      </c>
      <c r="B13" s="11">
        <v>11.51</v>
      </c>
      <c r="C13" s="70"/>
    </row>
    <row r="14" spans="1:3" ht="12.75">
      <c r="A14" s="1" t="s">
        <v>14</v>
      </c>
      <c r="B14" s="11">
        <v>18.09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4.19</v>
      </c>
      <c r="C17" s="70"/>
    </row>
    <row r="18" spans="1:3" ht="12.75">
      <c r="A18" t="s">
        <v>2</v>
      </c>
      <c r="B18" s="2">
        <f>SUM(B7:B17)</f>
        <v>147.54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8.29</v>
      </c>
      <c r="C21" s="70"/>
    </row>
    <row r="22" spans="1:3" ht="12.75">
      <c r="A22" s="1" t="s">
        <v>19</v>
      </c>
      <c r="B22" s="7">
        <v>21.87</v>
      </c>
      <c r="C22" s="70"/>
    </row>
    <row r="23" spans="1:3" ht="12.75">
      <c r="A23" s="1" t="s">
        <v>20</v>
      </c>
      <c r="B23" s="7">
        <v>13.03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138.19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285.73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16.92999999999995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3.9875675675675675</v>
      </c>
      <c r="C32" s="70"/>
    </row>
    <row r="33" spans="1:3" ht="12.75">
      <c r="A33" t="s">
        <v>23</v>
      </c>
      <c r="B33" s="2">
        <f>B25/B2</f>
        <v>3.734864864864865</v>
      </c>
      <c r="C33" s="70"/>
    </row>
    <row r="34" spans="1:3" ht="12.75">
      <c r="A34" t="s">
        <v>27</v>
      </c>
      <c r="B34" s="2">
        <f>B27/B2</f>
        <v>7.7224324324324325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1900</v>
      </c>
      <c r="C2" s="70"/>
    </row>
    <row r="3" spans="1:3" ht="12.75">
      <c r="A3" t="s">
        <v>128</v>
      </c>
      <c r="B3" s="12">
        <v>0.21</v>
      </c>
      <c r="C3" s="70"/>
    </row>
    <row r="4" spans="1:3" ht="12.75">
      <c r="A4" t="s">
        <v>28</v>
      </c>
      <c r="B4" s="2">
        <f>B2*B3</f>
        <v>399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56.1</v>
      </c>
      <c r="C7" s="70"/>
    </row>
    <row r="8" spans="1:3" ht="12.75">
      <c r="A8" s="1" t="s">
        <v>9</v>
      </c>
      <c r="B8" s="11">
        <v>46.9</v>
      </c>
      <c r="C8" s="72" t="s">
        <v>123</v>
      </c>
    </row>
    <row r="9" spans="1:3" ht="12.75">
      <c r="A9" s="1" t="s">
        <v>24</v>
      </c>
      <c r="B9" s="11">
        <v>20</v>
      </c>
      <c r="C9" s="72" t="s">
        <v>127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49.94</v>
      </c>
      <c r="C11" s="70"/>
    </row>
    <row r="12" spans="1:3" ht="12.75">
      <c r="A12" s="1" t="s">
        <v>11</v>
      </c>
      <c r="B12" s="11">
        <v>10.4</v>
      </c>
      <c r="C12" s="70"/>
    </row>
    <row r="13" spans="1:3" ht="12.75">
      <c r="A13" s="1" t="s">
        <v>13</v>
      </c>
      <c r="B13" s="11">
        <v>16.05</v>
      </c>
      <c r="C13" s="70"/>
    </row>
    <row r="14" spans="1:3" ht="12.75">
      <c r="A14" s="1" t="s">
        <v>14</v>
      </c>
      <c r="B14" s="11">
        <v>23.57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</v>
      </c>
      <c r="C16" s="70"/>
    </row>
    <row r="17" spans="1:3" ht="12.75">
      <c r="A17" s="1" t="s">
        <v>17</v>
      </c>
      <c r="B17" s="12">
        <v>6.9</v>
      </c>
      <c r="C17" s="70"/>
    </row>
    <row r="18" spans="1:3" ht="12.75">
      <c r="A18" t="s">
        <v>2</v>
      </c>
      <c r="B18" s="2">
        <f>SUM(B7:B17)</f>
        <v>242.86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9.35</v>
      </c>
      <c r="C21" s="70"/>
    </row>
    <row r="22" spans="1:3" ht="12.75">
      <c r="A22" s="1" t="s">
        <v>19</v>
      </c>
      <c r="B22" s="7">
        <v>28.48</v>
      </c>
      <c r="C22" s="70"/>
    </row>
    <row r="23" spans="1:3" ht="12.75">
      <c r="A23" s="1" t="s">
        <v>20</v>
      </c>
      <c r="B23" s="7">
        <v>16.76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149.59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392.45000000000005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6.5499999999999545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0.12782105263157895</v>
      </c>
      <c r="C32" s="70"/>
    </row>
    <row r="33" spans="1:3" ht="12.75">
      <c r="A33" t="s">
        <v>23</v>
      </c>
      <c r="B33" s="13">
        <f>B25/B2</f>
        <v>0.07873157894736842</v>
      </c>
      <c r="C33" s="70"/>
    </row>
    <row r="34" spans="1:3" ht="12.75">
      <c r="A34" t="s">
        <v>27</v>
      </c>
      <c r="B34" s="13">
        <f>B27/B2</f>
        <v>0.2065526315789474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1560</v>
      </c>
      <c r="C2" s="70"/>
    </row>
    <row r="3" spans="1:3" ht="12.75">
      <c r="A3" t="s">
        <v>128</v>
      </c>
      <c r="B3" s="10">
        <v>0.168</v>
      </c>
      <c r="C3" s="70"/>
    </row>
    <row r="4" spans="1:3" ht="12.75">
      <c r="A4" t="s">
        <v>28</v>
      </c>
      <c r="B4" s="2">
        <f>B2*B3</f>
        <v>262.08000000000004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33</v>
      </c>
      <c r="C7" s="72"/>
    </row>
    <row r="8" spans="1:3" ht="12.75">
      <c r="A8" s="1" t="s">
        <v>9</v>
      </c>
      <c r="B8" s="11">
        <v>27.7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5</v>
      </c>
      <c r="C10" s="72" t="s">
        <v>124</v>
      </c>
    </row>
    <row r="11" spans="1:3" ht="12.75">
      <c r="A11" s="1" t="s">
        <v>12</v>
      </c>
      <c r="B11" s="11">
        <v>38.03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15.56</v>
      </c>
      <c r="C13" s="70"/>
    </row>
    <row r="14" spans="1:3" ht="12.75">
      <c r="A14" s="1" t="s">
        <v>14</v>
      </c>
      <c r="B14" s="11">
        <v>20.55</v>
      </c>
      <c r="C14" s="70"/>
    </row>
    <row r="15" spans="1:3" ht="12.75">
      <c r="A15" s="1" t="s">
        <v>15</v>
      </c>
      <c r="B15" s="11">
        <v>4.68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4.74</v>
      </c>
      <c r="C17" s="70"/>
    </row>
    <row r="18" spans="1:3" ht="12.75">
      <c r="A18" t="s">
        <v>2</v>
      </c>
      <c r="B18" s="2">
        <f>SUM(B7:B17)</f>
        <v>166.76000000000002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9.47</v>
      </c>
      <c r="C21" s="70"/>
    </row>
    <row r="22" spans="1:3" ht="12.75">
      <c r="A22" s="1" t="s">
        <v>19</v>
      </c>
      <c r="B22" s="7">
        <v>26.71</v>
      </c>
      <c r="C22" s="70"/>
    </row>
    <row r="23" spans="1:3" ht="12.75">
      <c r="A23" s="1" t="s">
        <v>20</v>
      </c>
      <c r="B23" s="7">
        <v>16.55</v>
      </c>
      <c r="C23" s="70"/>
    </row>
    <row r="24" spans="1:3" ht="12.75">
      <c r="A24" s="1" t="s">
        <v>21</v>
      </c>
      <c r="B24" s="8">
        <v>95</v>
      </c>
      <c r="C24" s="70"/>
    </row>
    <row r="25" spans="1:3" ht="12.75">
      <c r="A25" t="s">
        <v>4</v>
      </c>
      <c r="B25" s="2">
        <f>SUM(B21:B24)</f>
        <v>147.73000000000002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314.49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-52.40999999999997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0.10689743589743592</v>
      </c>
      <c r="C32" s="70"/>
    </row>
    <row r="33" spans="1:3" ht="12.75">
      <c r="A33" t="s">
        <v>23</v>
      </c>
      <c r="B33" s="13">
        <f>B25/B2</f>
        <v>0.09469871794871797</v>
      </c>
      <c r="C33" s="70"/>
    </row>
    <row r="34" spans="1:3" ht="12.75">
      <c r="A34" t="s">
        <v>27</v>
      </c>
      <c r="B34" s="13">
        <f>B27/B2</f>
        <v>0.20159615384615384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2009-12-11T17:52:44Z</cp:lastPrinted>
  <dcterms:created xsi:type="dcterms:W3CDTF">2005-01-10T15:34:54Z</dcterms:created>
  <dcterms:modified xsi:type="dcterms:W3CDTF">2018-12-14T22:05:10Z</dcterms:modified>
  <cp:category/>
  <cp:version/>
  <cp:contentType/>
  <cp:contentStatus/>
</cp:coreProperties>
</file>