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53" activeTab="1"/>
  </bookViews>
  <sheets>
    <sheet name="Introduction" sheetId="1" r:id="rId1"/>
    <sheet name="Soybean-Nitrogen Calculator" sheetId="2" r:id="rId2"/>
  </sheets>
  <definedNames/>
  <calcPr fullCalcOnLoad="1"/>
</workbook>
</file>

<file path=xl/sharedStrings.xml><?xml version="1.0" encoding="utf-8"?>
<sst xmlns="http://schemas.openxmlformats.org/spreadsheetml/2006/main" count="111" uniqueCount="50">
  <si>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</si>
  <si>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</si>
  <si>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</si>
  <si>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</si>
  <si>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</si>
  <si>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</si>
  <si>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</si>
  <si>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</si>
  <si>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</si>
  <si>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</si>
  <si>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</si>
  <si>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</si>
  <si>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</si>
  <si>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</si>
  <si>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</si>
  <si>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</si>
  <si>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</si>
  <si>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</si>
  <si>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</si>
  <si>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</si>
  <si>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</si>
  <si>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</si>
  <si>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</si>
  <si>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</si>
  <si>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</si>
  <si>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 xml:space="preserve"> -Total Listed Costs</t>
  </si>
  <si>
    <t>Market Revenue</t>
  </si>
  <si>
    <t xml:space="preserve">  Market Yield</t>
  </si>
  <si>
    <t>RETURN TO LABOR &amp; MGMT</t>
  </si>
  <si>
    <t>SOYBEANS</t>
  </si>
  <si>
    <t>**NDSU and its entities makes no warranties, either expressed or implied, concerning this program.**</t>
  </si>
  <si>
    <t xml:space="preserve">  Market Price</t>
  </si>
  <si>
    <t>Traditional Model</t>
  </si>
  <si>
    <t>New Line Item</t>
  </si>
  <si>
    <r>
      <t xml:space="preserve">  </t>
    </r>
    <r>
      <rPr>
        <b/>
        <sz val="10"/>
        <rFont val="Calibri"/>
        <family val="2"/>
      </rPr>
      <t>NITROGEN CREDIT</t>
    </r>
  </si>
  <si>
    <t>Embedded Model</t>
  </si>
  <si>
    <t xml:space="preserve"> -FERTILIZER</t>
  </si>
  <si>
    <t>Developed by: David Ripplinger, NDSU Extension Service</t>
  </si>
  <si>
    <t>References</t>
  </si>
  <si>
    <t>Franzen, David W. "North Dakota Fertilizer Recommendation: Tables and Equations." (2018).</t>
  </si>
  <si>
    <t>Soybean-Nitrogen Fixation Calculator (6.16.2019)</t>
  </si>
  <si>
    <t>The Soybean-Nitrogen Fixation Calculator continues to be developed.  Please contact David Ripplinger at david.ripplinger@ndsu.edu to provide comments on the tool.</t>
  </si>
  <si>
    <t xml:space="preserve">The tool relies upon nitrogen credit rates, and NDSU Crop Budgets for the Southern Valley District, North Dakota. </t>
  </si>
  <si>
    <t xml:space="preserve">The Soybean-Nitrogen Fixation Calculator is designed to provide  guidance revenue, expenses, and returns to soybean production while properly accounting for the value of nitrogen fixation to the soil.  </t>
  </si>
  <si>
    <r>
      <t>Swenson, Andrew. "Projected 2019 Crop Budgets South Eastern North Dakota." </t>
    </r>
    <r>
      <rPr>
        <i/>
        <sz val="12"/>
        <color indexed="63"/>
        <rFont val="Arial"/>
        <family val="2"/>
      </rPr>
      <t>Farm Management Planning Guide. North Dakota State University Extension Service, Fargo, ND</t>
    </r>
    <r>
      <rPr>
        <sz val="12"/>
        <color indexed="63"/>
        <rFont val="Arial"/>
        <family val="2"/>
      </rPr>
      <t> (2018).</t>
    </r>
  </si>
  <si>
    <t>Nitrogen Credit</t>
  </si>
  <si>
    <t>Nitrogen Price</t>
  </si>
  <si>
    <t>lbs/acre</t>
  </si>
  <si>
    <t>$/lb</t>
  </si>
  <si>
    <t>Adjust the nitrogen credit and nitrogen price by entering values in cells B2 and B3 in the "Soybean-Nitrogen Calculator" worksheet.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</si>
</sst>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&quot;$&quot;#,##0.00"/>
    <numFmt numFmtId="168" formatCode="_(* #,##0_);_(* \(#,##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63"/>
      <name val="Arial"/>
      <family val="2"/>
    </font>
    <font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0" fontId="23" fillId="33" borderId="11" xfId="0" applyFont="1" applyFill="1" applyBorder="1" applyAlignment="1" applyProtection="1">
      <alignment horizontal="right"/>
      <protection locked="0"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>
      <alignment/>
    </xf>
    <xf numFmtId="2" fontId="23" fillId="33" borderId="15" xfId="0" applyNumberFormat="1" applyFont="1" applyFill="1" applyBorder="1" applyAlignment="1" applyProtection="1">
      <alignment/>
      <protection locked="0"/>
    </xf>
    <xf numFmtId="2" fontId="23" fillId="33" borderId="15" xfId="0" applyNumberFormat="1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4" xfId="0" applyFont="1" applyFill="1" applyBorder="1" applyAlignment="1" quotePrefix="1">
      <alignment/>
    </xf>
    <xf numFmtId="2" fontId="23" fillId="33" borderId="15" xfId="0" applyNumberFormat="1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2" fontId="23" fillId="33" borderId="17" xfId="0" applyNumberFormat="1" applyFont="1" applyFill="1" applyBorder="1" applyAlignment="1">
      <alignment/>
    </xf>
    <xf numFmtId="0" fontId="23" fillId="34" borderId="14" xfId="0" applyFont="1" applyFill="1" applyBorder="1" applyAlignment="1" quotePrefix="1">
      <alignment/>
    </xf>
    <xf numFmtId="2" fontId="23" fillId="34" borderId="15" xfId="0" applyNumberFormat="1" applyFont="1" applyFill="1" applyBorder="1" applyAlignment="1" applyProtection="1">
      <alignment/>
      <protection locked="0"/>
    </xf>
    <xf numFmtId="0" fontId="24" fillId="34" borderId="14" xfId="0" applyFont="1" applyFill="1" applyBorder="1" applyAlignment="1" quotePrefix="1">
      <alignment/>
    </xf>
    <xf numFmtId="0" fontId="24" fillId="34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49" fillId="35" borderId="0" xfId="60" applyFont="1" applyFill="1" applyBorder="1">
      <alignment/>
      <protection/>
    </xf>
    <xf numFmtId="0" fontId="4" fillId="36" borderId="0" xfId="60" applyFont="1" applyFill="1" applyBorder="1" applyAlignment="1">
      <alignment horizontal="left"/>
      <protection/>
    </xf>
    <xf numFmtId="0" fontId="5" fillId="33" borderId="0" xfId="0" applyFont="1" applyFill="1" applyAlignment="1">
      <alignment/>
    </xf>
    <xf numFmtId="0" fontId="5" fillId="33" borderId="0" xfId="60" applyFont="1" applyFill="1" applyBorder="1" applyAlignment="1">
      <alignment horizontal="left"/>
      <protection/>
    </xf>
    <xf numFmtId="0" fontId="26" fillId="36" borderId="0" xfId="60" applyFont="1" applyFill="1" applyBorder="1">
      <alignment/>
      <protection/>
    </xf>
    <xf numFmtId="0" fontId="5" fillId="36" borderId="0" xfId="60" applyFont="1" applyFill="1" applyBorder="1">
      <alignment/>
      <protection/>
    </xf>
    <xf numFmtId="0" fontId="50" fillId="36" borderId="0" xfId="60" applyFont="1" applyFill="1" applyBorder="1">
      <alignment/>
      <protection/>
    </xf>
    <xf numFmtId="0" fontId="51" fillId="36" borderId="0" xfId="60" applyFont="1" applyFill="1" applyBorder="1">
      <alignment/>
      <protection/>
    </xf>
    <xf numFmtId="0" fontId="52" fillId="36" borderId="0" xfId="60" applyFont="1" applyFill="1" applyBorder="1">
      <alignment/>
      <protection/>
    </xf>
    <xf numFmtId="0" fontId="5" fillId="36" borderId="0" xfId="60" applyFont="1" applyFill="1" applyBorder="1" applyAlignment="1">
      <alignment/>
      <protection/>
    </xf>
    <xf numFmtId="0" fontId="5" fillId="33" borderId="0" xfId="60" applyFont="1" applyFill="1" applyBorder="1" applyAlignment="1">
      <alignment/>
      <protection/>
    </xf>
    <xf numFmtId="0" fontId="23" fillId="33" borderId="13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3" fillId="10" borderId="18" xfId="0" applyFont="1" applyFill="1" applyBorder="1" applyAlignment="1">
      <alignment/>
    </xf>
    <xf numFmtId="0" fontId="23" fillId="10" borderId="19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21" customWidth="1"/>
  </cols>
  <sheetData>
    <row r="1" spans="1:6" ht="15.75">
      <c r="A1" s="20" t="s">
        <v>40</v>
      </c>
      <c r="B1" s="22"/>
      <c r="C1" s="22"/>
      <c r="D1" s="22"/>
      <c r="E1" s="22"/>
      <c r="F1" s="22"/>
    </row>
    <row r="2" spans="1:6" ht="15">
      <c r="A2" s="28" t="s">
        <v>37</v>
      </c>
      <c r="B2" s="29"/>
      <c r="C2" s="29"/>
      <c r="D2" s="29"/>
      <c r="E2" s="29"/>
      <c r="F2" s="29"/>
    </row>
    <row r="3" ht="15.75">
      <c r="A3" s="23"/>
    </row>
    <row r="4" ht="15">
      <c r="A4" s="24" t="s">
        <v>43</v>
      </c>
    </row>
    <row r="5" ht="15">
      <c r="A5" s="24"/>
    </row>
    <row r="6" ht="15">
      <c r="A6" s="24" t="s">
        <v>49</v>
      </c>
    </row>
    <row r="7" ht="15">
      <c r="A7" s="24"/>
    </row>
    <row r="8" ht="15">
      <c r="A8" s="24" t="s">
        <v>42</v>
      </c>
    </row>
    <row r="9" ht="15">
      <c r="A9" s="24"/>
    </row>
    <row r="10" ht="15">
      <c r="A10" s="24" t="s">
        <v>30</v>
      </c>
    </row>
    <row r="11" ht="15">
      <c r="A11" s="25"/>
    </row>
    <row r="12" ht="15">
      <c r="A12" s="26" t="s">
        <v>38</v>
      </c>
    </row>
    <row r="13" ht="15">
      <c r="A13" s="27" t="s">
        <v>39</v>
      </c>
    </row>
    <row r="14" ht="15">
      <c r="A14" s="27" t="s">
        <v>44</v>
      </c>
    </row>
    <row r="15" ht="15">
      <c r="A15" s="25"/>
    </row>
    <row r="16" ht="15">
      <c r="A16" s="25" t="s">
        <v>41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2.8515625" style="1" bestFit="1" customWidth="1"/>
    <col min="2" max="4" width="9.140625" style="1" customWidth="1"/>
    <col min="5" max="5" width="29.140625" style="1" bestFit="1" customWidth="1"/>
    <col min="6" max="6" width="8.421875" style="1" bestFit="1" customWidth="1"/>
    <col min="7" max="7" width="9.140625" style="1" customWidth="1"/>
    <col min="8" max="8" width="29.140625" style="1" bestFit="1" customWidth="1"/>
    <col min="9" max="9" width="8.421875" style="1" bestFit="1" customWidth="1"/>
    <col min="10" max="10" width="9.140625" style="1" customWidth="1"/>
    <col min="11" max="11" width="29.140625" style="1" bestFit="1" customWidth="1"/>
    <col min="12" max="12" width="8.421875" style="1" bestFit="1" customWidth="1"/>
    <col min="13" max="16384" width="9.140625" style="1" customWidth="1"/>
  </cols>
  <sheetData>
    <row r="1" spans="5:25" ht="12.75">
      <c r="E1" s="17" t="s">
        <v>32</v>
      </c>
      <c r="F1" s="18"/>
      <c r="H1" s="17" t="s">
        <v>33</v>
      </c>
      <c r="I1" s="18"/>
      <c r="K1" s="17" t="s">
        <v>35</v>
      </c>
      <c r="L1" s="1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.75">
      <c r="A2" s="4" t="s">
        <v>45</v>
      </c>
      <c r="B2" s="32">
        <v>40</v>
      </c>
      <c r="C2" s="30" t="s">
        <v>47</v>
      </c>
      <c r="E2" s="2" t="s">
        <v>29</v>
      </c>
      <c r="F2" s="3" t="s">
        <v>0</v>
      </c>
      <c r="H2" s="2" t="s">
        <v>29</v>
      </c>
      <c r="I2" s="3" t="s">
        <v>0</v>
      </c>
      <c r="K2" s="2" t="s">
        <v>29</v>
      </c>
      <c r="L2" s="3" t="s">
        <v>0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2.75">
      <c r="A3" s="12" t="s">
        <v>46</v>
      </c>
      <c r="B3" s="33">
        <v>0.43</v>
      </c>
      <c r="C3" s="31" t="s">
        <v>48</v>
      </c>
      <c r="E3" s="4" t="s">
        <v>27</v>
      </c>
      <c r="F3" s="5">
        <v>38</v>
      </c>
      <c r="H3" s="4" t="s">
        <v>27</v>
      </c>
      <c r="I3" s="5">
        <v>38</v>
      </c>
      <c r="K3" s="4" t="s">
        <v>27</v>
      </c>
      <c r="L3" s="5">
        <v>38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5:25" ht="12.75">
      <c r="E4" s="6" t="s">
        <v>31</v>
      </c>
      <c r="F4" s="7">
        <v>8.22</v>
      </c>
      <c r="H4" s="6" t="s">
        <v>31</v>
      </c>
      <c r="I4" s="7">
        <v>8.22</v>
      </c>
      <c r="K4" s="6" t="s">
        <v>31</v>
      </c>
      <c r="L4" s="7">
        <v>8.22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5:25" ht="12.75">
      <c r="E5" s="6" t="s">
        <v>26</v>
      </c>
      <c r="F5" s="8">
        <f>F3*F4</f>
        <v>312.36</v>
      </c>
      <c r="H5" s="6" t="s">
        <v>26</v>
      </c>
      <c r="I5" s="8">
        <f>I3*I4</f>
        <v>312.36</v>
      </c>
      <c r="K5" s="6" t="s">
        <v>26</v>
      </c>
      <c r="L5" s="8">
        <f>L3*L4</f>
        <v>312.36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5:25" ht="12.75">
      <c r="E6" s="6"/>
      <c r="F6" s="9"/>
      <c r="H6" s="6"/>
      <c r="I6" s="9"/>
      <c r="K6" s="6"/>
      <c r="L6" s="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5:25" ht="12.75">
      <c r="E7" s="6" t="s">
        <v>1</v>
      </c>
      <c r="F7" s="9"/>
      <c r="H7" s="6" t="s">
        <v>1</v>
      </c>
      <c r="I7" s="9"/>
      <c r="K7" s="6" t="s">
        <v>1</v>
      </c>
      <c r="L7" s="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5:25" ht="12.75">
      <c r="E8" s="10" t="s">
        <v>8</v>
      </c>
      <c r="F8" s="7">
        <v>64.1</v>
      </c>
      <c r="H8" s="10" t="s">
        <v>8</v>
      </c>
      <c r="I8" s="7">
        <v>64.1</v>
      </c>
      <c r="K8" s="10" t="s">
        <v>8</v>
      </c>
      <c r="L8" s="7">
        <v>64.1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5:25" ht="12.75">
      <c r="E9" s="10" t="s">
        <v>9</v>
      </c>
      <c r="F9" s="7">
        <v>32</v>
      </c>
      <c r="H9" s="10" t="s">
        <v>9</v>
      </c>
      <c r="I9" s="7">
        <v>32</v>
      </c>
      <c r="K9" s="10" t="s">
        <v>9</v>
      </c>
      <c r="L9" s="7">
        <v>32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5:25" ht="12.75">
      <c r="E10" s="10" t="s">
        <v>24</v>
      </c>
      <c r="F10" s="7">
        <v>0</v>
      </c>
      <c r="H10" s="10" t="s">
        <v>24</v>
      </c>
      <c r="I10" s="7">
        <v>0</v>
      </c>
      <c r="K10" s="10" t="s">
        <v>24</v>
      </c>
      <c r="L10" s="7"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5:25" ht="12.75">
      <c r="E11" s="10" t="s">
        <v>10</v>
      </c>
      <c r="F11" s="7">
        <v>4</v>
      </c>
      <c r="H11" s="10" t="s">
        <v>10</v>
      </c>
      <c r="I11" s="7">
        <v>4</v>
      </c>
      <c r="K11" s="10" t="s">
        <v>10</v>
      </c>
      <c r="L11" s="7">
        <v>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5:25" ht="12.75">
      <c r="E12" s="10" t="s">
        <v>12</v>
      </c>
      <c r="F12" s="7">
        <v>3.33</v>
      </c>
      <c r="H12" s="10" t="s">
        <v>12</v>
      </c>
      <c r="I12" s="7">
        <v>3.33</v>
      </c>
      <c r="K12" s="16" t="s">
        <v>36</v>
      </c>
      <c r="L12" s="15">
        <f>F12-B2*B3</f>
        <v>-13.87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5:25" ht="12.75">
      <c r="E13" s="10"/>
      <c r="F13" s="7"/>
      <c r="H13" s="14" t="s">
        <v>34</v>
      </c>
      <c r="I13" s="15">
        <f>-B2*B3</f>
        <v>-17.2</v>
      </c>
      <c r="K13" s="10"/>
      <c r="L13" s="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5:25" ht="12.75">
      <c r="E14" s="10" t="s">
        <v>11</v>
      </c>
      <c r="F14" s="7">
        <v>6</v>
      </c>
      <c r="H14" s="10" t="s">
        <v>11</v>
      </c>
      <c r="I14" s="7">
        <v>6</v>
      </c>
      <c r="K14" s="10" t="s">
        <v>11</v>
      </c>
      <c r="L14" s="7">
        <v>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5:25" ht="12.75">
      <c r="E15" s="10" t="s">
        <v>13</v>
      </c>
      <c r="F15" s="7">
        <v>13.39</v>
      </c>
      <c r="H15" s="10" t="s">
        <v>13</v>
      </c>
      <c r="I15" s="7">
        <v>13.39</v>
      </c>
      <c r="K15" s="10" t="s">
        <v>13</v>
      </c>
      <c r="L15" s="7">
        <v>13.39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5:25" ht="12.75">
      <c r="E16" s="10" t="s">
        <v>14</v>
      </c>
      <c r="F16" s="7">
        <v>19.42</v>
      </c>
      <c r="H16" s="10" t="s">
        <v>14</v>
      </c>
      <c r="I16" s="7">
        <v>19.42</v>
      </c>
      <c r="K16" s="10" t="s">
        <v>14</v>
      </c>
      <c r="L16" s="7">
        <v>19.42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5:12" ht="12.75">
      <c r="E17" s="10" t="s">
        <v>15</v>
      </c>
      <c r="F17" s="7">
        <v>0</v>
      </c>
      <c r="H17" s="10" t="s">
        <v>15</v>
      </c>
      <c r="I17" s="7">
        <v>0</v>
      </c>
      <c r="K17" s="10" t="s">
        <v>15</v>
      </c>
      <c r="L17" s="7">
        <v>0</v>
      </c>
    </row>
    <row r="18" spans="5:12" ht="12.75">
      <c r="E18" s="10" t="s">
        <v>16</v>
      </c>
      <c r="F18" s="7">
        <v>1.5</v>
      </c>
      <c r="H18" s="10" t="s">
        <v>16</v>
      </c>
      <c r="I18" s="7">
        <v>1.5</v>
      </c>
      <c r="K18" s="10" t="s">
        <v>16</v>
      </c>
      <c r="L18" s="7">
        <v>1.5</v>
      </c>
    </row>
    <row r="19" spans="5:12" ht="12.75">
      <c r="E19" s="10" t="s">
        <v>17</v>
      </c>
      <c r="F19" s="7">
        <v>4.2</v>
      </c>
      <c r="H19" s="10" t="s">
        <v>17</v>
      </c>
      <c r="I19" s="7">
        <v>4.2</v>
      </c>
      <c r="K19" s="10" t="s">
        <v>17</v>
      </c>
      <c r="L19" s="7">
        <v>4.2</v>
      </c>
    </row>
    <row r="20" spans="5:12" ht="12.75">
      <c r="E20" s="6" t="s">
        <v>2</v>
      </c>
      <c r="F20" s="8">
        <f>SUM(F8:F19)</f>
        <v>147.94</v>
      </c>
      <c r="H20" s="6" t="s">
        <v>2</v>
      </c>
      <c r="I20" s="8">
        <f>SUM(I8:I19)</f>
        <v>130.73999999999998</v>
      </c>
      <c r="K20" s="6" t="s">
        <v>2</v>
      </c>
      <c r="L20" s="8">
        <f>SUM(L8:L19)</f>
        <v>130.73999999999998</v>
      </c>
    </row>
    <row r="21" spans="5:12" ht="12.75">
      <c r="E21" s="6"/>
      <c r="F21" s="8"/>
      <c r="H21" s="6"/>
      <c r="I21" s="8"/>
      <c r="K21" s="6"/>
      <c r="L21" s="8"/>
    </row>
    <row r="22" spans="5:12" ht="12.75">
      <c r="E22" s="6" t="s">
        <v>3</v>
      </c>
      <c r="F22" s="8"/>
      <c r="H22" s="6" t="s">
        <v>3</v>
      </c>
      <c r="I22" s="8"/>
      <c r="K22" s="6" t="s">
        <v>3</v>
      </c>
      <c r="L22" s="8"/>
    </row>
    <row r="23" spans="5:12" ht="12.75">
      <c r="E23" s="10" t="s">
        <v>18</v>
      </c>
      <c r="F23" s="7">
        <v>8.39</v>
      </c>
      <c r="H23" s="10" t="s">
        <v>18</v>
      </c>
      <c r="I23" s="7">
        <v>8.39</v>
      </c>
      <c r="K23" s="10" t="s">
        <v>18</v>
      </c>
      <c r="L23" s="7">
        <v>8.39</v>
      </c>
    </row>
    <row r="24" spans="5:12" ht="12.75">
      <c r="E24" s="10" t="s">
        <v>19</v>
      </c>
      <c r="F24" s="7">
        <v>22.92</v>
      </c>
      <c r="H24" s="10" t="s">
        <v>19</v>
      </c>
      <c r="I24" s="7">
        <v>22.92</v>
      </c>
      <c r="K24" s="10" t="s">
        <v>19</v>
      </c>
      <c r="L24" s="7">
        <v>22.92</v>
      </c>
    </row>
    <row r="25" spans="5:12" ht="12.75">
      <c r="E25" s="10" t="s">
        <v>20</v>
      </c>
      <c r="F25" s="7">
        <v>13.33</v>
      </c>
      <c r="H25" s="10" t="s">
        <v>20</v>
      </c>
      <c r="I25" s="7">
        <v>13.33</v>
      </c>
      <c r="K25" s="10" t="s">
        <v>20</v>
      </c>
      <c r="L25" s="7">
        <v>13.33</v>
      </c>
    </row>
    <row r="26" spans="5:12" ht="12.75">
      <c r="E26" s="10" t="s">
        <v>21</v>
      </c>
      <c r="F26" s="7">
        <v>119</v>
      </c>
      <c r="H26" s="10" t="s">
        <v>21</v>
      </c>
      <c r="I26" s="7">
        <v>119</v>
      </c>
      <c r="K26" s="10" t="s">
        <v>21</v>
      </c>
      <c r="L26" s="7">
        <v>119</v>
      </c>
    </row>
    <row r="27" spans="5:12" ht="12.75">
      <c r="E27" s="6" t="s">
        <v>4</v>
      </c>
      <c r="F27" s="8">
        <f>SUM(F23:F26)</f>
        <v>163.64</v>
      </c>
      <c r="H27" s="6" t="s">
        <v>4</v>
      </c>
      <c r="I27" s="8">
        <f>SUM(I23:I26)</f>
        <v>163.64</v>
      </c>
      <c r="K27" s="6" t="s">
        <v>4</v>
      </c>
      <c r="L27" s="8">
        <f>SUM(L23:L26)</f>
        <v>163.64</v>
      </c>
    </row>
    <row r="28" spans="5:12" ht="12.75">
      <c r="E28" s="6"/>
      <c r="F28" s="8"/>
      <c r="H28" s="6"/>
      <c r="I28" s="8"/>
      <c r="K28" s="6"/>
      <c r="L28" s="8"/>
    </row>
    <row r="29" spans="5:12" ht="12.75">
      <c r="E29" s="6" t="s">
        <v>5</v>
      </c>
      <c r="F29" s="8">
        <f>F20+F27</f>
        <v>311.58</v>
      </c>
      <c r="H29" s="6" t="s">
        <v>5</v>
      </c>
      <c r="I29" s="8">
        <f>I20+I27</f>
        <v>294.38</v>
      </c>
      <c r="K29" s="6" t="s">
        <v>5</v>
      </c>
      <c r="L29" s="8">
        <f>L20+L27</f>
        <v>294.38</v>
      </c>
    </row>
    <row r="30" spans="5:12" ht="12.75">
      <c r="E30" s="6"/>
      <c r="F30" s="8"/>
      <c r="H30" s="6"/>
      <c r="I30" s="8"/>
      <c r="K30" s="6"/>
      <c r="L30" s="8"/>
    </row>
    <row r="31" spans="5:12" ht="12.75">
      <c r="E31" s="6" t="s">
        <v>28</v>
      </c>
      <c r="F31" s="8">
        <f>F5-F29</f>
        <v>0.7800000000000296</v>
      </c>
      <c r="H31" s="6" t="s">
        <v>28</v>
      </c>
      <c r="I31" s="8">
        <f>I5-I29</f>
        <v>17.980000000000018</v>
      </c>
      <c r="K31" s="6" t="s">
        <v>28</v>
      </c>
      <c r="L31" s="8">
        <f>L5-L29</f>
        <v>17.980000000000018</v>
      </c>
    </row>
    <row r="32" spans="5:12" ht="12.75">
      <c r="E32" s="6"/>
      <c r="F32" s="8"/>
      <c r="H32" s="6"/>
      <c r="I32" s="8"/>
      <c r="K32" s="6"/>
      <c r="L32" s="8"/>
    </row>
    <row r="33" spans="5:12" ht="12.75">
      <c r="E33" s="6" t="s">
        <v>6</v>
      </c>
      <c r="F33" s="11" t="s">
        <v>7</v>
      </c>
      <c r="H33" s="6" t="s">
        <v>6</v>
      </c>
      <c r="I33" s="11" t="s">
        <v>7</v>
      </c>
      <c r="K33" s="6" t="s">
        <v>6</v>
      </c>
      <c r="L33" s="11" t="s">
        <v>7</v>
      </c>
    </row>
    <row r="34" spans="5:12" ht="12.75">
      <c r="E34" s="10" t="s">
        <v>22</v>
      </c>
      <c r="F34" s="8">
        <f>F20/F3</f>
        <v>3.893157894736842</v>
      </c>
      <c r="H34" s="10" t="s">
        <v>22</v>
      </c>
      <c r="I34" s="8">
        <f>I20/I3</f>
        <v>3.440526315789473</v>
      </c>
      <c r="K34" s="10" t="s">
        <v>22</v>
      </c>
      <c r="L34" s="8">
        <f>L20/L3</f>
        <v>3.440526315789473</v>
      </c>
    </row>
    <row r="35" spans="5:12" ht="12.75">
      <c r="E35" s="6" t="s">
        <v>23</v>
      </c>
      <c r="F35" s="8">
        <f>F27/F3</f>
        <v>4.306315789473683</v>
      </c>
      <c r="H35" s="6" t="s">
        <v>23</v>
      </c>
      <c r="I35" s="8">
        <f>I27/I3</f>
        <v>4.306315789473683</v>
      </c>
      <c r="K35" s="6" t="s">
        <v>23</v>
      </c>
      <c r="L35" s="8">
        <f>L27/L3</f>
        <v>4.306315789473683</v>
      </c>
    </row>
    <row r="36" spans="5:12" ht="12.75">
      <c r="E36" s="12" t="s">
        <v>25</v>
      </c>
      <c r="F36" s="13">
        <f>F29/F3</f>
        <v>8.199473684210526</v>
      </c>
      <c r="H36" s="12" t="s">
        <v>25</v>
      </c>
      <c r="I36" s="13">
        <f>I29/I3</f>
        <v>7.746842105263158</v>
      </c>
      <c r="K36" s="12" t="s">
        <v>25</v>
      </c>
      <c r="L36" s="13">
        <f>L29/L3</f>
        <v>7.746842105263158</v>
      </c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David Ripplinger</cp:lastModifiedBy>
  <cp:lastPrinted>2009-12-11T19:41:55Z</cp:lastPrinted>
  <dcterms:created xsi:type="dcterms:W3CDTF">2005-01-10T15:34:54Z</dcterms:created>
  <dcterms:modified xsi:type="dcterms:W3CDTF">2019-06-20T01:19:39Z</dcterms:modified>
  <cp:category/>
  <cp:version/>
  <cp:contentType/>
  <cp:contentStatus/>
</cp:coreProperties>
</file>