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<sst xmlns="http://schemas.openxmlformats.org/spreadsheetml/2006/main" count="585" uniqueCount="157">
  <si>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</si>
  <si>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</si>
  <si>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</si>
  <si>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</si>
  <si>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</si>
  <si>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</si>
  <si>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</si>
  <si>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</si>
  <si>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</si>
  <si>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</si>
  <si>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</si>
  <si>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</si>
  <si>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</si>
  <si>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</si>
  <si>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</si>
  <si>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</si>
  <si>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</si>
  <si>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</si>
  <si>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</si>
  <si>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</si>
  <si>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</si>
  <si>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</si>
  <si>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</si>
  <si>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</si>
  <si>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</si>
  <si>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</si>
  <si>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</si>
  <si>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</si>
  <si>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</si>
  <si>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</si>
  <si>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</si>
  <si>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</si>
  <si>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</si>
  <si>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</si>
  <si>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</si>
  <si>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</si>
  <si>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</si>
  <si>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</si>
  <si>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</si>
  <si>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</si>
  <si>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</si>
  <si>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</si>
  <si>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</si>
  <si>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</si>
  <si>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</si>
  <si>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</si>
  <si>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</si>
  <si>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</si>
  <si>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</si>
  <si>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</si>
  <si>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</si>
  <si>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</si>
  <si>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</si>
  <si>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</si>
  <si>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</si>
  <si>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</si>
  <si>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</si>
  <si>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</si>
  <si>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</si>
  <si>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</si>
  <si>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</si>
  <si>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</si>
  <si>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</si>
  <si>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</si>
  <si>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</si>
  <si>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</si>
  <si>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</si>
  <si>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</si>
  <si>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</si>
  <si>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</si>
  <si>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</si>
  <si>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</si>
  <si>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</si>
  <si>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</si>
  <si>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</si>
  <si>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</si>
  <si>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</si>
  <si>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</si>
  <si>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</si>
  <si>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</si>
  <si>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</si>
  <si>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</si>
  <si>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</si>
  <si>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</si>
  <si>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</si>
  <si>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</si>
  <si>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</si>
  <si>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</si>
  <si>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</si>
  <si>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</si>
  <si>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</si>
  <si>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</si>
  <si>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</si>
  <si>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</si>
  <si>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</si>
  <si>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</si>
  <si>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</si>
  <si>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</si>
  <si>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</si>
  <si>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</si>
  <si>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</si>
  <si>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</si>
  <si>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</si>
  <si>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</si>
  <si>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</si>
  <si>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</si>
  <si>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</si>
  <si>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</si>
  <si>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</si>
  <si>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</si>
  <si>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</si>
  <si>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</si>
  <si>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</si>
  <si>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</si>
  <si>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</si>
  <si>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</si>
  <si>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</si>
  <si>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</si>
  <si>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</si>
  <si>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</si>
  <si>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</si>
  <si>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</si>
  <si>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</si>
  <si>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</si>
  <si>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</si>
  <si>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</si>
  <si>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</si>
  <si>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</si>
  <si>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</si>
  <si>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</si>
  <si>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</si>
  <si>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</si>
  <si>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</si>
  <si>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Seed treatment and early season foliar fungicide</t>
  </si>
  <si>
    <t>Two sprayings for head feeding insects</t>
  </si>
  <si>
    <t>White mold fungicide would cost about $18</t>
  </si>
  <si>
    <t>Insecticide seed treatment for flea beetles</t>
  </si>
  <si>
    <t>Name:</t>
  </si>
  <si>
    <t>Includes seed treatment for wireworm and flea beetle</t>
  </si>
  <si>
    <t>Market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</si>
  <si>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</si>
  <si>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</si>
  <si>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</si>
  <si>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</si>
  <si>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</si>
  <si>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</si>
  <si>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</si>
  <si>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Fungicide for white mold. A secpnd treatment may be needed.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</si>
  <si>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</si>
  <si>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</si>
  <si>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</si>
  <si>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North Dakota 2015 Projected Crop Budgets - North Red River Valley</t>
  </si>
  <si>
    <t>Hired Labor</t>
  </si>
  <si>
    <t>Malt price, feed quality occurs 60%, price est. is $2.88</t>
  </si>
  <si>
    <t>Yellow pea food quality. Estimate $7.75 green pea food quality</t>
  </si>
  <si>
    <t>and about $4.00 per bu. for feed quality.</t>
  </si>
  <si>
    <t>Yellow pea seed cost, use $47 cost/acre for green pea seed.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</si>
</sst>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8" t="s">
        <v>99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100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101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102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103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149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150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104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8" t="s">
        <v>105</v>
      </c>
      <c r="B13" s="44"/>
      <c r="C13" s="44"/>
      <c r="D13" s="42"/>
      <c r="E13" s="42"/>
      <c r="F13" s="42"/>
      <c r="G13" s="42"/>
      <c r="H13" s="42"/>
    </row>
    <row r="14" spans="1:8" ht="12.75" customHeight="1">
      <c r="A14" s="17" t="s">
        <v>114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9" t="s">
        <v>146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106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115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128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116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107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108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117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8" t="s">
        <v>109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110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111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112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113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97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2.75">
      <c r="A32" s="45" t="s">
        <v>121</v>
      </c>
      <c r="B32" s="39" t="s">
        <v>122</v>
      </c>
      <c r="C32" s="39"/>
      <c r="D32" s="43"/>
      <c r="E32" s="39" t="s">
        <v>123</v>
      </c>
      <c r="F32" s="39"/>
      <c r="G32" s="39"/>
      <c r="H32" s="39"/>
    </row>
    <row r="33" spans="1:10" ht="12.75">
      <c r="A33" s="39" t="s">
        <v>124</v>
      </c>
      <c r="B33" s="78" t="s">
        <v>125</v>
      </c>
      <c r="C33" s="79"/>
      <c r="D33" s="79"/>
      <c r="E33" s="79"/>
      <c r="F33" s="79"/>
      <c r="G33" s="79"/>
      <c r="H33" s="39" t="s">
        <v>126</v>
      </c>
      <c r="I33" s="39"/>
      <c r="J33" s="39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2" t="s">
        <v>30</v>
      </c>
    </row>
    <row r="2" spans="1:3" ht="12.75">
      <c r="A2" t="s">
        <v>29</v>
      </c>
      <c r="B2" s="9">
        <v>1170</v>
      </c>
      <c r="C2" s="70"/>
    </row>
    <row r="3" spans="1:3" ht="12.75">
      <c r="A3" t="s">
        <v>140</v>
      </c>
      <c r="B3" s="10">
        <v>0.252</v>
      </c>
      <c r="C3" s="70"/>
    </row>
    <row r="4" spans="1:3" ht="12.75">
      <c r="A4" t="s">
        <v>28</v>
      </c>
      <c r="B4" s="2">
        <f>B2*B3</f>
        <v>294.84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50</v>
      </c>
      <c r="C7" s="71" t="s">
        <v>138</v>
      </c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 t="s">
        <v>142</v>
      </c>
    </row>
    <row r="10" spans="1:3" ht="12.75">
      <c r="A10" s="1" t="s">
        <v>10</v>
      </c>
      <c r="B10" s="11">
        <v>14</v>
      </c>
      <c r="C10" s="70" t="s">
        <v>134</v>
      </c>
    </row>
    <row r="11" spans="1:3" ht="12.75">
      <c r="A11" s="1" t="s">
        <v>12</v>
      </c>
      <c r="B11" s="11">
        <v>26.08</v>
      </c>
      <c r="C11" s="70"/>
    </row>
    <row r="12" spans="1:3" ht="12.75">
      <c r="A12" s="1" t="s">
        <v>11</v>
      </c>
      <c r="B12" s="11">
        <v>15.6</v>
      </c>
      <c r="C12" s="70"/>
    </row>
    <row r="13" spans="1:3" ht="12.75">
      <c r="A13" s="1" t="s">
        <v>13</v>
      </c>
      <c r="B13" s="11">
        <v>17.03</v>
      </c>
      <c r="C13" s="70"/>
    </row>
    <row r="14" spans="1:3" ht="12.75">
      <c r="A14" s="1" t="s">
        <v>14</v>
      </c>
      <c r="B14" s="11">
        <v>18.77</v>
      </c>
      <c r="C14" s="70"/>
    </row>
    <row r="15" spans="1:3" ht="12.75">
      <c r="A15" s="1" t="s">
        <v>15</v>
      </c>
      <c r="B15" s="11">
        <v>3.51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4.2</v>
      </c>
      <c r="C17" s="70"/>
    </row>
    <row r="18" spans="1:3" ht="12.75">
      <c r="A18" t="s">
        <v>2</v>
      </c>
      <c r="B18" s="2">
        <f>SUM(B7:B17)</f>
        <v>201.89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7.88</v>
      </c>
      <c r="C21" s="70"/>
    </row>
    <row r="22" spans="1:3" ht="12.75">
      <c r="A22" s="1" t="s">
        <v>19</v>
      </c>
      <c r="B22" s="7">
        <v>24.04</v>
      </c>
      <c r="C22" s="70"/>
    </row>
    <row r="23" spans="1:3" ht="12.75">
      <c r="A23" s="1" t="s">
        <v>20</v>
      </c>
      <c r="B23" s="7">
        <v>14.56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138.48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340.37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-45.53000000000003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0.17255555555555555</v>
      </c>
      <c r="C32" s="70"/>
    </row>
    <row r="33" spans="1:3" ht="12.75">
      <c r="A33" t="s">
        <v>23</v>
      </c>
      <c r="B33" s="13">
        <f>B25/B2</f>
        <v>0.11835897435897436</v>
      </c>
      <c r="C33" s="70"/>
    </row>
    <row r="34" spans="1:3" ht="12.75">
      <c r="A34" t="s">
        <v>27</v>
      </c>
      <c r="B34" s="13">
        <f>B27/B2</f>
        <v>0.29091452991452993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2" t="s">
        <v>30</v>
      </c>
    </row>
    <row r="2" spans="1:3" ht="12.75">
      <c r="A2" t="s">
        <v>29</v>
      </c>
      <c r="B2" s="9">
        <v>1680</v>
      </c>
      <c r="C2" s="70"/>
    </row>
    <row r="3" spans="1:3" ht="12.75">
      <c r="A3" t="s">
        <v>140</v>
      </c>
      <c r="B3" s="10">
        <v>0.166</v>
      </c>
      <c r="C3" s="70"/>
    </row>
    <row r="4" spans="1:3" ht="12.75">
      <c r="A4" t="s">
        <v>28</v>
      </c>
      <c r="B4" s="2">
        <f>B2*B3</f>
        <v>278.88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51.25</v>
      </c>
      <c r="C7" s="70"/>
    </row>
    <row r="8" spans="1:3" ht="12.75">
      <c r="A8" s="1" t="s">
        <v>9</v>
      </c>
      <c r="B8" s="11">
        <v>20.7</v>
      </c>
      <c r="C8" s="70"/>
    </row>
    <row r="9" spans="1:3" ht="12.75">
      <c r="A9" s="1" t="s">
        <v>24</v>
      </c>
      <c r="B9" s="11">
        <v>0</v>
      </c>
      <c r="C9" s="70" t="s">
        <v>135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71.74</v>
      </c>
      <c r="C11" s="70"/>
    </row>
    <row r="12" spans="1:3" ht="12.75">
      <c r="A12" s="1" t="s">
        <v>11</v>
      </c>
      <c r="B12" s="11">
        <v>15.7</v>
      </c>
      <c r="C12" s="70"/>
    </row>
    <row r="13" spans="1:3" ht="12.75">
      <c r="A13" s="1" t="s">
        <v>13</v>
      </c>
      <c r="B13" s="11">
        <v>15.57</v>
      </c>
      <c r="C13" s="70"/>
    </row>
    <row r="14" spans="1:3" ht="12.75">
      <c r="A14" s="1" t="s">
        <v>14</v>
      </c>
      <c r="B14" s="11">
        <v>17.79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4.26</v>
      </c>
      <c r="C17" s="70"/>
    </row>
    <row r="18" spans="1:3" ht="12.75">
      <c r="A18" t="s">
        <v>2</v>
      </c>
      <c r="B18" s="2">
        <f>SUM(B7:B17)</f>
        <v>204.50999999999996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7.14</v>
      </c>
      <c r="C21" s="70"/>
    </row>
    <row r="22" spans="1:3" ht="12.75">
      <c r="A22" s="1" t="s">
        <v>19</v>
      </c>
      <c r="B22" s="7">
        <v>20.61</v>
      </c>
      <c r="C22" s="70"/>
    </row>
    <row r="23" spans="1:3" ht="12.75">
      <c r="A23" s="1" t="s">
        <v>20</v>
      </c>
      <c r="B23" s="7">
        <v>12.26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132.01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336.52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-57.639999999999986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0.12173214285714283</v>
      </c>
      <c r="C32" s="70"/>
    </row>
    <row r="33" spans="1:3" ht="12.75">
      <c r="A33" t="s">
        <v>23</v>
      </c>
      <c r="B33" s="13">
        <f>B25/B2</f>
        <v>0.07857738095238094</v>
      </c>
      <c r="C33" s="70"/>
    </row>
    <row r="34" spans="1:3" ht="12.75">
      <c r="A34" t="s">
        <v>27</v>
      </c>
      <c r="B34" s="13">
        <f>B27/B2</f>
        <v>0.2003095238095238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2" t="s">
        <v>30</v>
      </c>
    </row>
    <row r="2" spans="1:3" ht="12.75">
      <c r="A2" t="s">
        <v>29</v>
      </c>
      <c r="B2" s="9">
        <v>23</v>
      </c>
      <c r="C2" s="70"/>
    </row>
    <row r="3" spans="1:3" ht="12.75">
      <c r="A3" t="s">
        <v>140</v>
      </c>
      <c r="B3" s="10">
        <v>11.63</v>
      </c>
      <c r="C3" s="70"/>
    </row>
    <row r="4" spans="1:3" ht="12.75">
      <c r="A4" t="s">
        <v>28</v>
      </c>
      <c r="B4" s="2">
        <f>B2*B3</f>
        <v>267.49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16.2</v>
      </c>
      <c r="C7" s="70"/>
    </row>
    <row r="8" spans="1:3" ht="12.75">
      <c r="A8" s="1" t="s">
        <v>9</v>
      </c>
      <c r="B8" s="11">
        <v>19.8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32.46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17.82</v>
      </c>
      <c r="C13" s="70"/>
    </row>
    <row r="14" spans="1:3" ht="12.75">
      <c r="A14" s="1" t="s">
        <v>14</v>
      </c>
      <c r="B14" s="11">
        <v>20.27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2.48</v>
      </c>
      <c r="C17" s="70"/>
    </row>
    <row r="18" spans="1:3" ht="12.75">
      <c r="A18" t="s">
        <v>2</v>
      </c>
      <c r="B18" s="2">
        <f>SUM(B7:B17)</f>
        <v>119.03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</v>
      </c>
      <c r="C21" s="70"/>
    </row>
    <row r="22" spans="1:3" ht="12.75">
      <c r="A22" s="1" t="s">
        <v>19</v>
      </c>
      <c r="B22" s="7">
        <v>22.79</v>
      </c>
      <c r="C22" s="70"/>
    </row>
    <row r="23" spans="1:3" ht="12.75">
      <c r="A23" s="1" t="s">
        <v>20</v>
      </c>
      <c r="B23" s="7">
        <v>14.07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136.46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255.49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5.175217391304348</v>
      </c>
      <c r="C32" s="70"/>
    </row>
    <row r="33" spans="1:3" ht="12.75">
      <c r="A33" t="s">
        <v>23</v>
      </c>
      <c r="B33" s="2">
        <f>B25/B2</f>
        <v>5.93304347826087</v>
      </c>
      <c r="C33" s="70"/>
    </row>
    <row r="34" spans="1:3" ht="12.75">
      <c r="A34" t="s">
        <v>27</v>
      </c>
      <c r="B34" s="2">
        <f>B27/B2</f>
        <v>11.108260869565218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2" t="s">
        <v>30</v>
      </c>
    </row>
    <row r="2" spans="1:3" ht="12.75">
      <c r="A2" t="s">
        <v>29</v>
      </c>
      <c r="B2" s="9">
        <v>37</v>
      </c>
      <c r="C2" s="70"/>
    </row>
    <row r="3" spans="1:3" ht="12.75">
      <c r="A3" t="s">
        <v>140</v>
      </c>
      <c r="B3" s="12">
        <v>6.3</v>
      </c>
      <c r="C3" s="70" t="s">
        <v>154</v>
      </c>
    </row>
    <row r="4" spans="1:3" ht="12.75">
      <c r="A4" t="s">
        <v>28</v>
      </c>
      <c r="B4" s="2">
        <f>B2*B3</f>
        <v>233.1</v>
      </c>
      <c r="C4" s="70" t="s">
        <v>155</v>
      </c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38.25</v>
      </c>
      <c r="C7" s="70" t="s">
        <v>156</v>
      </c>
    </row>
    <row r="8" spans="1:3" ht="12.75">
      <c r="A8" s="1" t="s">
        <v>9</v>
      </c>
      <c r="B8" s="11">
        <v>28</v>
      </c>
      <c r="C8" s="70"/>
    </row>
    <row r="9" spans="1:3" ht="12.75">
      <c r="A9" s="1" t="s">
        <v>24</v>
      </c>
      <c r="B9" s="11">
        <v>1.5</v>
      </c>
      <c r="C9" s="70" t="s">
        <v>143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7.92</v>
      </c>
      <c r="C11" s="70"/>
    </row>
    <row r="12" spans="1:3" ht="12.75">
      <c r="A12" s="1" t="s">
        <v>11</v>
      </c>
      <c r="B12" s="11">
        <v>10.5</v>
      </c>
      <c r="C12" s="70"/>
    </row>
    <row r="13" spans="1:3" ht="12.75">
      <c r="A13" s="1" t="s">
        <v>13</v>
      </c>
      <c r="B13" s="11">
        <v>17.46</v>
      </c>
      <c r="C13" s="70"/>
    </row>
    <row r="14" spans="1:3" ht="12.75">
      <c r="A14" s="1" t="s">
        <v>14</v>
      </c>
      <c r="B14" s="11">
        <v>20.6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6</v>
      </c>
      <c r="C16" s="70" t="s">
        <v>144</v>
      </c>
    </row>
    <row r="17" spans="1:3" ht="12.75">
      <c r="A17" s="1" t="s">
        <v>17</v>
      </c>
      <c r="B17" s="12">
        <v>2.77</v>
      </c>
      <c r="C17" s="70"/>
    </row>
    <row r="18" spans="1:3" ht="12.75">
      <c r="A18" t="s">
        <v>2</v>
      </c>
      <c r="B18" s="2">
        <f>SUM(B7:B17)</f>
        <v>133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7.63</v>
      </c>
      <c r="C21" s="70"/>
    </row>
    <row r="22" spans="1:3" ht="12.75">
      <c r="A22" s="1" t="s">
        <v>19</v>
      </c>
      <c r="B22" s="7">
        <v>23.96</v>
      </c>
      <c r="C22" s="70"/>
    </row>
    <row r="23" spans="1:3" ht="12.75">
      <c r="A23" s="1" t="s">
        <v>20</v>
      </c>
      <c r="B23" s="7">
        <v>13.71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137.3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270.3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-37.20000000000002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3.5945945945945947</v>
      </c>
      <c r="C32" s="70"/>
    </row>
    <row r="33" spans="1:3" ht="12.75">
      <c r="A33" t="s">
        <v>23</v>
      </c>
      <c r="B33" s="2">
        <f>B25/B2</f>
        <v>3.7108108108108113</v>
      </c>
      <c r="C33" s="70"/>
    </row>
    <row r="34" spans="1:3" ht="12.75">
      <c r="A34" t="s">
        <v>27</v>
      </c>
      <c r="B34" s="2">
        <f>B27/B2</f>
        <v>7.305405405405406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2" t="s">
        <v>30</v>
      </c>
    </row>
    <row r="2" spans="1:3" ht="12.75">
      <c r="A2" t="s">
        <v>29</v>
      </c>
      <c r="B2" s="9">
        <v>76</v>
      </c>
      <c r="C2" s="70"/>
    </row>
    <row r="3" spans="1:3" ht="12.75">
      <c r="A3" t="s">
        <v>140</v>
      </c>
      <c r="B3" s="12">
        <v>2.53</v>
      </c>
      <c r="C3" s="70"/>
    </row>
    <row r="4" spans="1:3" ht="12.75">
      <c r="A4" t="s">
        <v>28</v>
      </c>
      <c r="B4" s="2">
        <f>B2*B3</f>
        <v>192.27999999999997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</v>
      </c>
      <c r="C7" s="70"/>
    </row>
    <row r="8" spans="1:3" ht="12.75">
      <c r="A8" s="1" t="s">
        <v>9</v>
      </c>
      <c r="B8" s="11">
        <v>5.25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54.77</v>
      </c>
      <c r="C11" s="70"/>
    </row>
    <row r="12" spans="1:3" ht="12.75">
      <c r="A12" s="1" t="s">
        <v>11</v>
      </c>
      <c r="B12" s="11">
        <v>11.6</v>
      </c>
      <c r="C12" s="70"/>
    </row>
    <row r="13" spans="1:3" ht="12.75">
      <c r="A13" s="1" t="s">
        <v>13</v>
      </c>
      <c r="B13" s="11">
        <v>20.63</v>
      </c>
      <c r="C13" s="70"/>
    </row>
    <row r="14" spans="1:3" ht="12.75">
      <c r="A14" s="1" t="s">
        <v>14</v>
      </c>
      <c r="B14" s="11">
        <v>20.59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2.81</v>
      </c>
      <c r="C17" s="70"/>
    </row>
    <row r="18" spans="1:3" ht="12.75">
      <c r="A18" t="s">
        <v>2</v>
      </c>
      <c r="B18" s="2">
        <f>SUM(B7:B17)</f>
        <v>135.15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8.28</v>
      </c>
      <c r="C21" s="70"/>
    </row>
    <row r="22" spans="1:3" ht="12.75">
      <c r="A22" s="1" t="s">
        <v>19</v>
      </c>
      <c r="B22" s="7">
        <v>24.24</v>
      </c>
      <c r="C22" s="70"/>
    </row>
    <row r="23" spans="1:3" ht="12.75">
      <c r="A23" s="1" t="s">
        <v>20</v>
      </c>
      <c r="B23" s="7">
        <v>14.58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139.1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274.25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-81.97000000000003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1.7782894736842105</v>
      </c>
      <c r="C32" s="70"/>
    </row>
    <row r="33" spans="1:3" ht="12.75">
      <c r="A33" t="s">
        <v>23</v>
      </c>
      <c r="B33" s="2">
        <f>B25/B2</f>
        <v>1.8302631578947368</v>
      </c>
      <c r="C33" s="70"/>
    </row>
    <row r="34" spans="1:3" ht="12.75">
      <c r="A34" t="s">
        <v>27</v>
      </c>
      <c r="B34" s="2">
        <f>B27/B2</f>
        <v>3.6085526315789473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2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140</v>
      </c>
      <c r="B3" s="10">
        <v>0.299</v>
      </c>
      <c r="C3" s="70"/>
    </row>
    <row r="4" spans="1:3" ht="12.75">
      <c r="A4" t="s">
        <v>28</v>
      </c>
      <c r="B4" s="2">
        <f>B2*B3</f>
        <v>284.05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20.4</v>
      </c>
      <c r="C7" s="70"/>
    </row>
    <row r="8" spans="1:3" ht="12.75">
      <c r="A8" s="1" t="s">
        <v>9</v>
      </c>
      <c r="B8" s="11">
        <v>13.7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6</v>
      </c>
      <c r="C10" s="70" t="s">
        <v>136</v>
      </c>
    </row>
    <row r="11" spans="1:3" ht="12.75">
      <c r="A11" s="1" t="s">
        <v>12</v>
      </c>
      <c r="B11" s="11">
        <v>29.99</v>
      </c>
      <c r="C11" s="70"/>
    </row>
    <row r="12" spans="1:3" ht="12.75">
      <c r="A12" s="1" t="s">
        <v>11</v>
      </c>
      <c r="B12" s="11">
        <v>0</v>
      </c>
      <c r="C12" s="70" t="s">
        <v>148</v>
      </c>
    </row>
    <row r="13" spans="1:3" ht="12.75">
      <c r="A13" s="1" t="s">
        <v>13</v>
      </c>
      <c r="B13" s="11">
        <v>14.25</v>
      </c>
      <c r="C13" s="70"/>
    </row>
    <row r="14" spans="1:3" ht="12.75">
      <c r="A14" s="1" t="s">
        <v>14</v>
      </c>
      <c r="B14" s="11">
        <v>17.26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2.19</v>
      </c>
      <c r="C17" s="70"/>
    </row>
    <row r="18" spans="1:3" ht="12.75">
      <c r="A18" t="s">
        <v>2</v>
      </c>
      <c r="B18" s="2">
        <f>SUM(B7:B17)</f>
        <v>105.28999999999999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6.84</v>
      </c>
      <c r="C21" s="70"/>
    </row>
    <row r="22" spans="1:3" ht="12.75">
      <c r="A22" s="1" t="s">
        <v>19</v>
      </c>
      <c r="B22" s="7">
        <v>19.67</v>
      </c>
      <c r="C22" s="70"/>
    </row>
    <row r="23" spans="1:3" ht="12.75">
      <c r="A23" s="1" t="s">
        <v>20</v>
      </c>
      <c r="B23" s="7">
        <v>11.74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130.25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235.54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48.51000000000002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0.1108315789473684</v>
      </c>
      <c r="C32" s="70"/>
    </row>
    <row r="33" spans="1:3" ht="12.75">
      <c r="A33" t="s">
        <v>23</v>
      </c>
      <c r="B33" s="13">
        <f>B25/B2</f>
        <v>0.13710526315789473</v>
      </c>
      <c r="C33" s="70"/>
    </row>
    <row r="34" spans="1:3" ht="12.75">
      <c r="A34" t="s">
        <v>27</v>
      </c>
      <c r="B34" s="13">
        <f>B27/B2</f>
        <v>0.24793684210526315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120</v>
      </c>
      <c r="B1" s="23" t="s">
        <v>0</v>
      </c>
      <c r="C1" s="72" t="s">
        <v>30</v>
      </c>
    </row>
    <row r="2" spans="1:3" ht="12.75">
      <c r="A2" t="s">
        <v>29</v>
      </c>
      <c r="B2" s="9">
        <v>52</v>
      </c>
      <c r="C2" s="70"/>
    </row>
    <row r="3" spans="1:3" ht="12.75">
      <c r="A3" t="s">
        <v>140</v>
      </c>
      <c r="B3" s="10">
        <v>5.63</v>
      </c>
      <c r="C3" s="70"/>
    </row>
    <row r="4" spans="1:3" ht="12.75">
      <c r="A4" t="s">
        <v>28</v>
      </c>
      <c r="B4" s="2">
        <f>B2*B3</f>
        <v>292.76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13.65</v>
      </c>
      <c r="C7" s="70"/>
    </row>
    <row r="8" spans="1:3" ht="12.75">
      <c r="A8" s="1" t="s">
        <v>9</v>
      </c>
      <c r="B8" s="11">
        <v>23.9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75.22</v>
      </c>
      <c r="C11" s="70"/>
    </row>
    <row r="12" spans="1:3" ht="12.75">
      <c r="A12" s="1" t="s">
        <v>11</v>
      </c>
      <c r="B12" s="11">
        <v>14.7</v>
      </c>
      <c r="C12" s="70"/>
    </row>
    <row r="13" spans="1:3" ht="12.75">
      <c r="A13" s="1" t="s">
        <v>13</v>
      </c>
      <c r="B13" s="11">
        <v>16.83</v>
      </c>
      <c r="C13" s="70"/>
    </row>
    <row r="14" spans="1:3" ht="12.75">
      <c r="A14" s="1" t="s">
        <v>14</v>
      </c>
      <c r="B14" s="11">
        <v>18.78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3.82</v>
      </c>
      <c r="C17" s="70"/>
    </row>
    <row r="18" spans="1:3" ht="12.75">
      <c r="A18" t="s">
        <v>2</v>
      </c>
      <c r="B18" s="2">
        <f>SUM(B7:B17)</f>
        <v>183.4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7.4</v>
      </c>
      <c r="C21" s="70"/>
    </row>
    <row r="22" spans="1:3" ht="12.75">
      <c r="A22" s="1" t="s">
        <v>19</v>
      </c>
      <c r="B22" s="7">
        <v>21.85</v>
      </c>
      <c r="C22" s="70"/>
    </row>
    <row r="23" spans="1:3" ht="12.75">
      <c r="A23" s="1" t="s">
        <v>20</v>
      </c>
      <c r="B23" s="7">
        <v>12.46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133.71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317.11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-24.350000000000023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3.526923076923077</v>
      </c>
      <c r="C32" s="70"/>
    </row>
    <row r="33" spans="1:3" ht="12.75">
      <c r="A33" t="s">
        <v>23</v>
      </c>
      <c r="B33" s="13">
        <f>B25/B2</f>
        <v>2.571346153846154</v>
      </c>
      <c r="C33" s="70"/>
    </row>
    <row r="34" spans="1:3" ht="12.75">
      <c r="A34" t="s">
        <v>27</v>
      </c>
      <c r="B34" s="13">
        <f>B27/B2</f>
        <v>6.098269230769231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51"/>
      <c r="B1" s="75" t="s">
        <v>139</v>
      </c>
      <c r="C1" s="48" t="s">
        <v>60</v>
      </c>
      <c r="D1" s="48" t="s">
        <v>92</v>
      </c>
      <c r="E1" s="49" t="s">
        <v>68</v>
      </c>
      <c r="F1" s="48" t="s">
        <v>72</v>
      </c>
      <c r="G1" s="48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38" t="s">
        <v>93</v>
      </c>
      <c r="E2" s="47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31" t="s">
        <v>47</v>
      </c>
      <c r="B3" s="36">
        <f>HRSW!B4</f>
        <v>321.71000000000004</v>
      </c>
      <c r="C3" s="36">
        <f>HRSW!B18</f>
        <v>190.31000000000003</v>
      </c>
      <c r="D3" s="16">
        <f>B3-C3</f>
        <v>131.4</v>
      </c>
      <c r="E3" s="18">
        <v>800</v>
      </c>
      <c r="F3" s="19">
        <f aca="true" t="shared" si="0" ref="F3:F16">B3*E3</f>
        <v>257368.00000000003</v>
      </c>
      <c r="G3" s="19">
        <f aca="true" t="shared" si="1" ref="G3:G16">E3*C3</f>
        <v>152248.00000000003</v>
      </c>
      <c r="H3" s="32">
        <f>F3-G3</f>
        <v>105120</v>
      </c>
    </row>
    <row r="4" spans="1:8" ht="12.75">
      <c r="A4" s="31" t="s">
        <v>48</v>
      </c>
      <c r="B4" s="36">
        <f>Durum!B4</f>
        <v>311.08000000000004</v>
      </c>
      <c r="C4" s="36">
        <f>Durum!B18</f>
        <v>190.14000000000001</v>
      </c>
      <c r="D4" s="16">
        <f aca="true" t="shared" si="2" ref="D4:D16">B4-C4</f>
        <v>120.94000000000003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312.89</v>
      </c>
      <c r="C5" s="36">
        <f>Barley!B18</f>
        <v>168.27</v>
      </c>
      <c r="D5" s="16">
        <f t="shared" si="2"/>
        <v>144.61999999999998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430.5</v>
      </c>
      <c r="C6" s="36">
        <f>Corn!B18</f>
        <v>326.48</v>
      </c>
      <c r="D6" s="16">
        <f t="shared" si="2"/>
        <v>104.01999999999998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297.65999999999997</v>
      </c>
      <c r="C7" s="36">
        <f>Soyb!B18</f>
        <v>155.56</v>
      </c>
      <c r="D7" s="16">
        <f t="shared" si="2"/>
        <v>142.09999999999997</v>
      </c>
      <c r="E7" s="18">
        <v>800</v>
      </c>
      <c r="F7" s="19">
        <f t="shared" si="0"/>
        <v>238127.99999999997</v>
      </c>
      <c r="G7" s="19">
        <f t="shared" si="1"/>
        <v>124448</v>
      </c>
      <c r="H7" s="32">
        <f t="shared" si="3"/>
        <v>113679.99999999997</v>
      </c>
    </row>
    <row r="8" spans="1:8" ht="12.75">
      <c r="A8" s="31" t="s">
        <v>78</v>
      </c>
      <c r="B8" s="36">
        <f>Drybean!B4</f>
        <v>422.5</v>
      </c>
      <c r="C8" s="36">
        <f>Drybean!B18</f>
        <v>239.16</v>
      </c>
      <c r="D8" s="16">
        <f t="shared" si="2"/>
        <v>183.34</v>
      </c>
      <c r="E8" s="18">
        <v>200</v>
      </c>
      <c r="F8" s="19">
        <f t="shared" si="0"/>
        <v>84500</v>
      </c>
      <c r="G8" s="19">
        <f t="shared" si="1"/>
        <v>47832</v>
      </c>
      <c r="H8" s="32">
        <f t="shared" si="3"/>
        <v>36668</v>
      </c>
    </row>
    <row r="9" spans="1:8" ht="12.75">
      <c r="A9" s="31" t="s">
        <v>50</v>
      </c>
      <c r="B9" s="36">
        <f>Oil_SF!B4</f>
        <v>257.4</v>
      </c>
      <c r="C9" s="36">
        <f>Oil_SF!B18</f>
        <v>176.45</v>
      </c>
      <c r="D9" s="16">
        <f t="shared" si="2"/>
        <v>80.94999999999999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294.84</v>
      </c>
      <c r="C10" s="36">
        <f>Conf_SF!B18</f>
        <v>201.89</v>
      </c>
      <c r="D10" s="16">
        <f t="shared" si="2"/>
        <v>92.94999999999999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278.88</v>
      </c>
      <c r="C11" s="36">
        <f>Canola!B18</f>
        <v>204.50999999999996</v>
      </c>
      <c r="D11" s="16">
        <f t="shared" si="2"/>
        <v>74.37000000000003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267.49</v>
      </c>
      <c r="C12" s="36">
        <f>Flax!B18</f>
        <v>119.03</v>
      </c>
      <c r="D12" s="16">
        <f t="shared" si="2"/>
        <v>148.46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233.1</v>
      </c>
      <c r="C13" s="36">
        <f>Peas!B18</f>
        <v>133</v>
      </c>
      <c r="D13" s="16">
        <f t="shared" si="2"/>
        <v>100.1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192.27999999999997</v>
      </c>
      <c r="C14" s="36">
        <f>Oats!B18</f>
        <v>135.15</v>
      </c>
      <c r="D14" s="16">
        <f t="shared" si="2"/>
        <v>57.12999999999997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284.05</v>
      </c>
      <c r="C15" s="36">
        <f>Mustard!B18</f>
        <v>105.28999999999999</v>
      </c>
      <c r="D15" s="16">
        <f t="shared" si="2"/>
        <v>178.76000000000002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119</v>
      </c>
      <c r="B16" s="36">
        <f>'Wint.Wht'!B4</f>
        <v>292.76</v>
      </c>
      <c r="C16" s="36">
        <f>'Wint.Wht'!B18</f>
        <v>183.4</v>
      </c>
      <c r="D16" s="37">
        <f t="shared" si="2"/>
        <v>109.35999999999999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74</v>
      </c>
      <c r="B17" s="14"/>
      <c r="C17" s="14"/>
      <c r="D17" s="14"/>
      <c r="E17" s="20">
        <f>SUM(E3:E16)</f>
        <v>1800</v>
      </c>
      <c r="F17" s="20">
        <f>SUM(F3:F16)</f>
        <v>579996</v>
      </c>
      <c r="G17" s="20">
        <f>SUM(G3:G16)</f>
        <v>324528</v>
      </c>
      <c r="H17" s="34">
        <f>SUM(H3:H16)</f>
        <v>255467.99999999997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2" t="s">
        <v>46</v>
      </c>
      <c r="D19" s="82"/>
      <c r="E19" s="82"/>
      <c r="F19" s="3"/>
      <c r="G19" s="3"/>
      <c r="H19" s="3"/>
    </row>
    <row r="20" spans="1:8" ht="12.75">
      <c r="A20" s="55" t="s">
        <v>70</v>
      </c>
      <c r="B20" s="56"/>
      <c r="C20" s="56"/>
      <c r="D20" s="57"/>
      <c r="E20" s="56" t="s">
        <v>71</v>
      </c>
      <c r="F20" s="56"/>
      <c r="G20" s="56"/>
      <c r="H20" s="58"/>
    </row>
    <row r="21" spans="1:14" ht="12.75">
      <c r="A21" s="83" t="s">
        <v>28</v>
      </c>
      <c r="B21" s="84"/>
      <c r="C21" s="19">
        <f>F17</f>
        <v>579996</v>
      </c>
      <c r="D21" s="4"/>
      <c r="E21" s="84" t="s">
        <v>65</v>
      </c>
      <c r="F21" s="84"/>
      <c r="G21" s="19">
        <f>G17</f>
        <v>324528</v>
      </c>
      <c r="H21" s="59"/>
      <c r="N21" s="4"/>
    </row>
    <row r="22" spans="1:8" ht="12.75">
      <c r="A22" s="85" t="s">
        <v>75</v>
      </c>
      <c r="B22" s="86"/>
      <c r="C22" s="18">
        <v>0</v>
      </c>
      <c r="D22" s="60" t="s">
        <v>67</v>
      </c>
      <c r="E22" s="86" t="s">
        <v>95</v>
      </c>
      <c r="F22" s="86"/>
      <c r="G22" s="18">
        <v>47400</v>
      </c>
      <c r="H22" s="61" t="s">
        <v>67</v>
      </c>
    </row>
    <row r="23" spans="1:11" ht="12.75">
      <c r="A23" s="80"/>
      <c r="B23" s="81"/>
      <c r="C23" s="18">
        <v>0</v>
      </c>
      <c r="D23" s="4"/>
      <c r="E23" s="86" t="s">
        <v>64</v>
      </c>
      <c r="F23" s="86"/>
      <c r="G23" s="18">
        <v>165600</v>
      </c>
      <c r="H23" s="62"/>
      <c r="K23" s="66"/>
    </row>
    <row r="24" spans="1:8" ht="12.75">
      <c r="A24" s="80"/>
      <c r="B24" s="81"/>
      <c r="C24" s="18">
        <v>0</v>
      </c>
      <c r="D24" s="4"/>
      <c r="E24" s="86" t="s">
        <v>94</v>
      </c>
      <c r="F24" s="86"/>
      <c r="G24" s="18">
        <v>0</v>
      </c>
      <c r="H24" s="62"/>
    </row>
    <row r="25" spans="1:8" ht="12.75">
      <c r="A25" s="80"/>
      <c r="B25" s="81"/>
      <c r="C25" s="18">
        <v>0</v>
      </c>
      <c r="D25" s="4"/>
      <c r="E25" s="86" t="s">
        <v>66</v>
      </c>
      <c r="F25" s="86"/>
      <c r="G25" s="18">
        <v>0</v>
      </c>
      <c r="H25" s="62"/>
    </row>
    <row r="26" spans="1:8" ht="12.75">
      <c r="A26" s="80"/>
      <c r="B26" s="81"/>
      <c r="C26" s="18">
        <v>0</v>
      </c>
      <c r="D26" s="4"/>
      <c r="E26" s="81" t="s">
        <v>152</v>
      </c>
      <c r="F26" s="81"/>
      <c r="G26" s="18">
        <v>0</v>
      </c>
      <c r="H26" s="62"/>
    </row>
    <row r="27" spans="1:8" ht="12.75">
      <c r="A27" s="80"/>
      <c r="B27" s="81"/>
      <c r="C27" s="18">
        <v>0</v>
      </c>
      <c r="D27" s="4"/>
      <c r="E27" s="81"/>
      <c r="F27" s="81"/>
      <c r="G27" s="18">
        <v>0</v>
      </c>
      <c r="H27" s="62"/>
    </row>
    <row r="28" spans="1:8" ht="12.75">
      <c r="A28" s="80" t="s">
        <v>77</v>
      </c>
      <c r="B28" s="81"/>
      <c r="C28" s="22">
        <v>0</v>
      </c>
      <c r="D28" s="63"/>
      <c r="E28" s="81" t="s">
        <v>76</v>
      </c>
      <c r="F28" s="81"/>
      <c r="G28" s="22">
        <v>13700</v>
      </c>
      <c r="H28" s="62"/>
    </row>
    <row r="29" spans="1:8" ht="12.75">
      <c r="A29" s="31" t="s">
        <v>63</v>
      </c>
      <c r="B29" s="4"/>
      <c r="C29" s="19">
        <f>SUM(C21:C28)</f>
        <v>579996</v>
      </c>
      <c r="D29" s="4"/>
      <c r="E29" s="4" t="s">
        <v>63</v>
      </c>
      <c r="F29" s="4"/>
      <c r="G29" s="29">
        <f>SUM(G21:G28)</f>
        <v>551228</v>
      </c>
      <c r="H29" s="59"/>
    </row>
    <row r="30" spans="1:8" ht="12.75">
      <c r="A30" s="64" t="s">
        <v>118</v>
      </c>
      <c r="B30" s="3"/>
      <c r="C30" s="3"/>
      <c r="D30" s="3"/>
      <c r="E30" s="3"/>
      <c r="F30" s="3"/>
      <c r="G30" s="67">
        <f>C29-G29</f>
        <v>28768</v>
      </c>
      <c r="H30" s="65"/>
    </row>
    <row r="31" ht="12.75">
      <c r="G31" s="6"/>
    </row>
    <row r="32" spans="1:8" ht="12.75">
      <c r="A32" s="69" t="s">
        <v>137</v>
      </c>
      <c r="B32" s="89"/>
      <c r="C32" s="89"/>
      <c r="D32" s="89"/>
      <c r="E32" s="89"/>
      <c r="F32" s="50" t="s">
        <v>129</v>
      </c>
      <c r="G32" s="88"/>
      <c r="H32" s="88"/>
    </row>
    <row r="33" spans="3:6" ht="12.75">
      <c r="C33" s="46"/>
      <c r="D33" s="46"/>
      <c r="E33" s="46"/>
      <c r="F33" s="46"/>
    </row>
    <row r="34" spans="1:12" ht="12.75">
      <c r="A34" t="s">
        <v>30</v>
      </c>
      <c r="B34" s="87" t="s">
        <v>130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2.7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 ht="12.7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 ht="12.7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ht="12.75">
      <c r="A39" t="s">
        <v>96</v>
      </c>
    </row>
    <row r="40" spans="1:12" ht="12.75">
      <c r="A40" s="25" t="s">
        <v>79</v>
      </c>
      <c r="B40" s="26" t="s">
        <v>80</v>
      </c>
      <c r="C40" s="26" t="s">
        <v>81</v>
      </c>
      <c r="D40" s="26" t="s">
        <v>82</v>
      </c>
      <c r="E40" s="26" t="s">
        <v>83</v>
      </c>
      <c r="F40" s="26" t="s">
        <v>84</v>
      </c>
      <c r="G40" s="26" t="s">
        <v>85</v>
      </c>
      <c r="H40" s="26" t="s">
        <v>86</v>
      </c>
      <c r="I40" s="26" t="s">
        <v>87</v>
      </c>
      <c r="J40" s="26" t="s">
        <v>88</v>
      </c>
      <c r="K40" s="26" t="s">
        <v>89</v>
      </c>
      <c r="L40" s="27" t="s">
        <v>90</v>
      </c>
    </row>
    <row r="41" spans="1:12" ht="12.75">
      <c r="A41" s="28" t="s">
        <v>47</v>
      </c>
      <c r="B41" s="29">
        <f>$E3*HRSW!$B7</f>
        <v>17600</v>
      </c>
      <c r="C41" s="29">
        <f>$E3*HRSW!$B8</f>
        <v>17600</v>
      </c>
      <c r="D41" s="29">
        <f>$E3*HRSW!$B9</f>
        <v>4400</v>
      </c>
      <c r="E41" s="29">
        <f>$E3*HRSW!$B10</f>
        <v>0</v>
      </c>
      <c r="F41" s="29">
        <f>$E3*HRSW!$B11</f>
        <v>61560</v>
      </c>
      <c r="G41" s="29">
        <f>$E3*HRSW!$B12</f>
        <v>11760</v>
      </c>
      <c r="H41" s="29">
        <f>$E3*HRSW!$B13</f>
        <v>14640</v>
      </c>
      <c r="I41" s="29">
        <f>$E3*HRSW!$B14</f>
        <v>15519.999999999998</v>
      </c>
      <c r="J41" s="29">
        <f>$E3*HRSW!$B15</f>
        <v>0</v>
      </c>
      <c r="K41" s="29">
        <f>$E3*HRSW!$B16</f>
        <v>6000</v>
      </c>
      <c r="L41" s="30">
        <f>$E3*HRSW!$B17</f>
        <v>3168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55400</v>
      </c>
      <c r="C45" s="19">
        <f>$E7*Soyb!$B8</f>
        <v>16000</v>
      </c>
      <c r="D45" s="19">
        <f>$E7*Soyb!$B9</f>
        <v>0</v>
      </c>
      <c r="E45" s="19">
        <f>$E7*Soyb!$B10</f>
        <v>5600</v>
      </c>
      <c r="F45" s="19">
        <f>$E7*Soyb!$B11</f>
        <v>2320</v>
      </c>
      <c r="G45" s="19">
        <f>$E7*Soyb!$B12</f>
        <v>13919.999999999998</v>
      </c>
      <c r="H45" s="19">
        <f>$E7*Soyb!$B13</f>
        <v>12384</v>
      </c>
      <c r="I45" s="19">
        <f>$E7*Soyb!$B14</f>
        <v>15032</v>
      </c>
      <c r="J45" s="19">
        <f>$E7*Soyb!$B15</f>
        <v>0</v>
      </c>
      <c r="K45" s="19">
        <f>$E7*Soyb!$B16</f>
        <v>1200</v>
      </c>
      <c r="L45" s="32">
        <f>$E7*Soyb!$B17</f>
        <v>2592</v>
      </c>
    </row>
    <row r="46" spans="1:12" ht="12.75">
      <c r="A46" s="31" t="s">
        <v>78</v>
      </c>
      <c r="B46" s="19">
        <f>$E8*Drybean!$B7</f>
        <v>8800</v>
      </c>
      <c r="C46" s="19">
        <f>$E8*Drybean!$B8</f>
        <v>8320</v>
      </c>
      <c r="D46" s="19">
        <f>$E8*Drybean!$B9</f>
        <v>4000</v>
      </c>
      <c r="E46" s="19">
        <f>$E8*Drybean!$B10</f>
        <v>0</v>
      </c>
      <c r="F46" s="19">
        <f>$E8*Drybean!$B11</f>
        <v>8952</v>
      </c>
      <c r="G46" s="19">
        <f>$E8*Drybean!$B12</f>
        <v>4800</v>
      </c>
      <c r="H46" s="19">
        <f>$E8*Drybean!$B13</f>
        <v>4116</v>
      </c>
      <c r="I46" s="19">
        <f>$E8*Drybean!$B14</f>
        <v>4748</v>
      </c>
      <c r="J46" s="19">
        <f>$E8*Drybean!$B15</f>
        <v>0</v>
      </c>
      <c r="K46" s="19">
        <f>$E8*Drybean!$B16</f>
        <v>3100</v>
      </c>
      <c r="L46" s="32">
        <f>$E8*Drybean!$B17</f>
        <v>996.0000000000001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74</v>
      </c>
      <c r="B55" s="20">
        <f>SUM(B41:B54)</f>
        <v>81800</v>
      </c>
      <c r="C55" s="20">
        <f aca="true" t="shared" si="4" ref="C55:L55">SUM(C41:C54)</f>
        <v>41920</v>
      </c>
      <c r="D55" s="20">
        <f t="shared" si="4"/>
        <v>8400</v>
      </c>
      <c r="E55" s="20">
        <f t="shared" si="4"/>
        <v>5600</v>
      </c>
      <c r="F55" s="20">
        <f t="shared" si="4"/>
        <v>72832</v>
      </c>
      <c r="G55" s="20">
        <f t="shared" si="4"/>
        <v>30480</v>
      </c>
      <c r="H55" s="20">
        <f t="shared" si="4"/>
        <v>31140</v>
      </c>
      <c r="I55" s="20">
        <f t="shared" si="4"/>
        <v>35300</v>
      </c>
      <c r="J55" s="20">
        <f t="shared" si="4"/>
        <v>0</v>
      </c>
      <c r="K55" s="20">
        <f t="shared" si="4"/>
        <v>10300</v>
      </c>
      <c r="L55" s="34">
        <f t="shared" si="4"/>
        <v>6756</v>
      </c>
    </row>
    <row r="56" spans="1:12" ht="12.75">
      <c r="A56" s="33" t="s">
        <v>91</v>
      </c>
      <c r="B56" s="20"/>
      <c r="C56" s="34"/>
      <c r="D56" s="35">
        <f>SUM(B55:L55)</f>
        <v>324528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B34:L34"/>
    <mergeCell ref="B35:L35"/>
    <mergeCell ref="B36:L36"/>
    <mergeCell ref="B37:L37"/>
    <mergeCell ref="B38:L38"/>
    <mergeCell ref="G32:H32"/>
    <mergeCell ref="B32:E32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A26:B26"/>
    <mergeCell ref="C19:E19"/>
    <mergeCell ref="A21:B21"/>
    <mergeCell ref="A22:B22"/>
    <mergeCell ref="A23:B23"/>
    <mergeCell ref="A24:B24"/>
    <mergeCell ref="A25:B25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53</v>
      </c>
      <c r="C2" s="70"/>
    </row>
    <row r="3" spans="1:3" ht="12.75">
      <c r="A3" t="s">
        <v>140</v>
      </c>
      <c r="B3" s="12">
        <v>6.07</v>
      </c>
      <c r="C3" s="70"/>
    </row>
    <row r="4" spans="1:3" ht="12.75">
      <c r="A4" t="s">
        <v>28</v>
      </c>
      <c r="B4" s="2">
        <f>B2*B3</f>
        <v>321.71000000000004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5.5</v>
      </c>
      <c r="C9" s="70" t="s">
        <v>133</v>
      </c>
    </row>
    <row r="10" spans="1:3" ht="12.75">
      <c r="A10" s="1" t="s">
        <v>10</v>
      </c>
      <c r="B10" s="11">
        <v>0</v>
      </c>
      <c r="C10" s="70" t="s">
        <v>141</v>
      </c>
    </row>
    <row r="11" spans="1:3" ht="12.75">
      <c r="A11" s="1" t="s">
        <v>12</v>
      </c>
      <c r="B11" s="11">
        <v>76.95</v>
      </c>
      <c r="C11" s="70"/>
    </row>
    <row r="12" spans="1:3" ht="12.75">
      <c r="A12" s="1" t="s">
        <v>11</v>
      </c>
      <c r="B12" s="11">
        <v>14.7</v>
      </c>
      <c r="C12" s="70"/>
    </row>
    <row r="13" spans="1:3" ht="12.75">
      <c r="A13" s="1" t="s">
        <v>13</v>
      </c>
      <c r="B13" s="11">
        <v>18.3</v>
      </c>
      <c r="C13" s="70"/>
    </row>
    <row r="14" spans="1:3" ht="12.75">
      <c r="A14" s="1" t="s">
        <v>14</v>
      </c>
      <c r="B14" s="11">
        <v>19.4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3.96</v>
      </c>
      <c r="C17" s="70"/>
    </row>
    <row r="18" spans="1:3" ht="12.75">
      <c r="A18" t="s">
        <v>2</v>
      </c>
      <c r="B18" s="2">
        <f>SUM(B7:B17)</f>
        <v>190.31000000000003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7.61</v>
      </c>
      <c r="C21" s="70"/>
    </row>
    <row r="22" spans="1:3" ht="12.75">
      <c r="A22" s="1" t="s">
        <v>19</v>
      </c>
      <c r="B22" s="7">
        <v>22.59</v>
      </c>
      <c r="C22" s="70"/>
    </row>
    <row r="23" spans="1:3" ht="12.75">
      <c r="A23" s="1" t="s">
        <v>20</v>
      </c>
      <c r="B23" s="7">
        <v>13.12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135.32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325.63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-3.919999999999959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3.5907547169811327</v>
      </c>
      <c r="C32" s="70"/>
    </row>
    <row r="33" spans="1:3" ht="12.75">
      <c r="A33" t="s">
        <v>23</v>
      </c>
      <c r="B33" s="2">
        <f>B25/B2</f>
        <v>2.5532075471698112</v>
      </c>
      <c r="C33" s="70"/>
    </row>
    <row r="34" spans="1:3" ht="12.75">
      <c r="A34" t="s">
        <v>27</v>
      </c>
      <c r="B34" s="2">
        <f>B27/B2</f>
        <v>6.143962264150943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44</v>
      </c>
      <c r="C2" s="70"/>
    </row>
    <row r="3" spans="1:3" ht="12.75">
      <c r="A3" t="s">
        <v>140</v>
      </c>
      <c r="B3" s="12">
        <v>7.07</v>
      </c>
      <c r="C3" s="70" t="s">
        <v>127</v>
      </c>
    </row>
    <row r="4" spans="1:3" ht="12.75">
      <c r="A4" t="s">
        <v>28</v>
      </c>
      <c r="B4" s="2">
        <f>B2*B3</f>
        <v>311.08000000000004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37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5.5</v>
      </c>
      <c r="C9" s="70" t="s">
        <v>133</v>
      </c>
    </row>
    <row r="10" spans="1:3" ht="12.75">
      <c r="A10" s="1" t="s">
        <v>10</v>
      </c>
      <c r="B10" s="11">
        <v>0</v>
      </c>
      <c r="C10" s="70" t="s">
        <v>141</v>
      </c>
    </row>
    <row r="11" spans="1:3" ht="12.75">
      <c r="A11" s="1" t="s">
        <v>12</v>
      </c>
      <c r="B11" s="11">
        <v>61.38</v>
      </c>
      <c r="C11" s="70"/>
    </row>
    <row r="12" spans="1:3" ht="12.75">
      <c r="A12" s="1" t="s">
        <v>11</v>
      </c>
      <c r="B12" s="11">
        <v>15.9</v>
      </c>
      <c r="C12" s="70"/>
    </row>
    <row r="13" spans="1:3" ht="12.75">
      <c r="A13" s="1" t="s">
        <v>13</v>
      </c>
      <c r="B13" s="11">
        <v>17.74</v>
      </c>
      <c r="C13" s="70"/>
    </row>
    <row r="14" spans="1:3" ht="12.75">
      <c r="A14" s="1" t="s">
        <v>14</v>
      </c>
      <c r="B14" s="11">
        <v>19.16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3.96</v>
      </c>
      <c r="C17" s="70"/>
    </row>
    <row r="18" spans="1:3" ht="12.75">
      <c r="A18" t="s">
        <v>2</v>
      </c>
      <c r="B18" s="2">
        <f>SUM(B7:B17)</f>
        <v>190.14000000000001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7.45</v>
      </c>
      <c r="C21" s="70"/>
    </row>
    <row r="22" spans="1:3" ht="12.75">
      <c r="A22" s="1" t="s">
        <v>19</v>
      </c>
      <c r="B22" s="7">
        <v>22.15</v>
      </c>
      <c r="C22" s="70"/>
    </row>
    <row r="23" spans="1:3" ht="12.75">
      <c r="A23" s="1" t="s">
        <v>20</v>
      </c>
      <c r="B23" s="7">
        <v>12.89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134.49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324.63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-13.549999999999955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4.321363636363636</v>
      </c>
      <c r="C32" s="70"/>
    </row>
    <row r="33" spans="1:3" ht="12.75">
      <c r="A33" t="s">
        <v>23</v>
      </c>
      <c r="B33" s="2">
        <f>B25/B2</f>
        <v>3.056590909090909</v>
      </c>
      <c r="C33" s="70"/>
    </row>
    <row r="34" spans="1:3" ht="12.75">
      <c r="A34" t="s">
        <v>27</v>
      </c>
      <c r="B34" s="2">
        <f>B27/B2</f>
        <v>7.377954545454545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2" t="s">
        <v>30</v>
      </c>
    </row>
    <row r="2" spans="1:3" ht="12.75">
      <c r="A2" t="s">
        <v>29</v>
      </c>
      <c r="B2" s="9">
        <v>67</v>
      </c>
      <c r="C2" s="70"/>
    </row>
    <row r="3" spans="1:3" ht="12.75">
      <c r="A3" t="s">
        <v>140</v>
      </c>
      <c r="B3" s="12">
        <v>4.67</v>
      </c>
      <c r="C3" s="70" t="s">
        <v>153</v>
      </c>
    </row>
    <row r="4" spans="1:3" ht="12.75">
      <c r="A4" t="s">
        <v>28</v>
      </c>
      <c r="B4" s="2">
        <f>B2*B3</f>
        <v>312.89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18</v>
      </c>
      <c r="C7" s="70"/>
    </row>
    <row r="8" spans="1:3" ht="12.75">
      <c r="A8" s="1" t="s">
        <v>9</v>
      </c>
      <c r="B8" s="11">
        <v>19.2</v>
      </c>
      <c r="C8" s="70"/>
    </row>
    <row r="9" spans="1:3" ht="12.75">
      <c r="A9" s="1" t="s">
        <v>24</v>
      </c>
      <c r="B9" s="11">
        <v>5.5</v>
      </c>
      <c r="C9" s="70" t="s">
        <v>133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56.55</v>
      </c>
      <c r="C11" s="70"/>
    </row>
    <row r="12" spans="1:3" ht="12.75">
      <c r="A12" s="1" t="s">
        <v>11</v>
      </c>
      <c r="B12" s="11">
        <v>17.6</v>
      </c>
      <c r="C12" s="70"/>
    </row>
    <row r="13" spans="1:3" ht="12.75">
      <c r="A13" s="1" t="s">
        <v>13</v>
      </c>
      <c r="B13" s="11">
        <v>20.08</v>
      </c>
      <c r="C13" s="70"/>
    </row>
    <row r="14" spans="1:3" ht="12.75">
      <c r="A14" s="1" t="s">
        <v>14</v>
      </c>
      <c r="B14" s="11">
        <v>20.34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3.5</v>
      </c>
      <c r="C17" s="70"/>
    </row>
    <row r="18" spans="1:3" ht="12.75">
      <c r="A18" t="s">
        <v>2</v>
      </c>
      <c r="B18" s="2">
        <f>SUM(B7:B17)</f>
        <v>168.27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8.12</v>
      </c>
      <c r="C21" s="70"/>
    </row>
    <row r="22" spans="1:3" ht="12.75">
      <c r="A22" s="1" t="s">
        <v>19</v>
      </c>
      <c r="B22" s="7">
        <v>23.81</v>
      </c>
      <c r="C22" s="70"/>
    </row>
    <row r="23" spans="1:3" ht="12.75">
      <c r="A23" s="1" t="s">
        <v>20</v>
      </c>
      <c r="B23" s="7">
        <v>14.34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138.26999999999998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306.53999999999996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6.350000000000023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2.511492537313433</v>
      </c>
      <c r="C32" s="70"/>
    </row>
    <row r="33" spans="1:3" ht="12.75">
      <c r="A33" t="s">
        <v>23</v>
      </c>
      <c r="B33" s="2">
        <f>B25/B2</f>
        <v>2.0637313432835818</v>
      </c>
      <c r="C33" s="70"/>
    </row>
    <row r="34" spans="1:3" ht="12.75">
      <c r="A34" t="s">
        <v>27</v>
      </c>
      <c r="B34" s="2">
        <f>B27/B2</f>
        <v>4.575223880597014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2" t="s">
        <v>30</v>
      </c>
    </row>
    <row r="2" spans="1:3" ht="12.75">
      <c r="A2" t="s">
        <v>29</v>
      </c>
      <c r="B2" s="9">
        <v>123</v>
      </c>
      <c r="C2" s="70"/>
    </row>
    <row r="3" spans="1:3" ht="12.75">
      <c r="A3" t="s">
        <v>140</v>
      </c>
      <c r="B3" s="12">
        <v>3.5</v>
      </c>
      <c r="C3" s="70"/>
    </row>
    <row r="4" spans="1:3" ht="12.75">
      <c r="A4" t="s">
        <v>28</v>
      </c>
      <c r="B4" s="2">
        <f>B2*B3</f>
        <v>430.5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85.05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92.25</v>
      </c>
      <c r="C11" s="70"/>
    </row>
    <row r="12" spans="1:3" ht="12.75">
      <c r="A12" s="1" t="s">
        <v>11</v>
      </c>
      <c r="B12" s="11">
        <v>37.6</v>
      </c>
      <c r="C12" s="70"/>
    </row>
    <row r="13" spans="1:3" ht="12.75">
      <c r="A13" s="1" t="s">
        <v>13</v>
      </c>
      <c r="B13" s="11">
        <v>24.6</v>
      </c>
      <c r="C13" s="70"/>
    </row>
    <row r="14" spans="1:3" ht="12.75">
      <c r="A14" s="1" t="s">
        <v>14</v>
      </c>
      <c r="B14" s="11">
        <v>25.86</v>
      </c>
      <c r="C14" s="70"/>
    </row>
    <row r="15" spans="1:3" ht="12.75">
      <c r="A15" s="1" t="s">
        <v>15</v>
      </c>
      <c r="B15" s="11">
        <v>25.83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6.79</v>
      </c>
      <c r="C17" s="70"/>
    </row>
    <row r="18" spans="1:3" ht="12.75">
      <c r="A18" t="s">
        <v>2</v>
      </c>
      <c r="B18" s="2">
        <f>SUM(B7:B17)</f>
        <v>326.48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10.21</v>
      </c>
      <c r="C21" s="70"/>
    </row>
    <row r="22" spans="1:3" ht="12.75">
      <c r="A22" s="1" t="s">
        <v>19</v>
      </c>
      <c r="B22" s="7">
        <v>34.29</v>
      </c>
      <c r="C22" s="70"/>
    </row>
    <row r="23" spans="1:3" ht="12.75">
      <c r="A23" s="1" t="s">
        <v>20</v>
      </c>
      <c r="B23" s="7">
        <v>19.72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156.22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482.70000000000005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-52.200000000000045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2.654308943089431</v>
      </c>
      <c r="C32" s="70"/>
    </row>
    <row r="33" spans="1:3" ht="12.75">
      <c r="A33" t="s">
        <v>23</v>
      </c>
      <c r="B33" s="2">
        <f>B25/B2</f>
        <v>1.270081300813008</v>
      </c>
      <c r="C33" s="70"/>
    </row>
    <row r="34" spans="1:3" ht="12.75">
      <c r="A34" t="s">
        <v>27</v>
      </c>
      <c r="B34" s="2">
        <f>B27/B2</f>
        <v>3.9243902439024394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2" t="s">
        <v>30</v>
      </c>
    </row>
    <row r="2" spans="1:3" ht="12.75">
      <c r="A2" t="s">
        <v>29</v>
      </c>
      <c r="B2" s="9">
        <v>33</v>
      </c>
      <c r="C2" s="70"/>
    </row>
    <row r="3" spans="1:3" ht="12.75">
      <c r="A3" t="s">
        <v>140</v>
      </c>
      <c r="B3" s="12">
        <v>9.02</v>
      </c>
      <c r="C3" s="70"/>
    </row>
    <row r="4" spans="1:3" ht="12.75">
      <c r="A4" t="s">
        <v>28</v>
      </c>
      <c r="B4" s="2">
        <f>B2*B3</f>
        <v>297.65999999999997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69.25</v>
      </c>
      <c r="C7" s="70" t="s">
        <v>145</v>
      </c>
    </row>
    <row r="8" spans="1:3" ht="12.75">
      <c r="A8" s="1" t="s">
        <v>9</v>
      </c>
      <c r="B8" s="11">
        <v>20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7</v>
      </c>
      <c r="C10" s="70" t="s">
        <v>131</v>
      </c>
    </row>
    <row r="11" spans="1:3" ht="12.75">
      <c r="A11" s="1" t="s">
        <v>12</v>
      </c>
      <c r="B11" s="11">
        <v>2.9</v>
      </c>
      <c r="C11" s="70"/>
    </row>
    <row r="12" spans="1:3" ht="12.75">
      <c r="A12" s="1" t="s">
        <v>11</v>
      </c>
      <c r="B12" s="11">
        <v>17.4</v>
      </c>
      <c r="C12" s="70"/>
    </row>
    <row r="13" spans="1:3" ht="12.75">
      <c r="A13" s="1" t="s">
        <v>13</v>
      </c>
      <c r="B13" s="11">
        <v>15.48</v>
      </c>
      <c r="C13" s="70"/>
    </row>
    <row r="14" spans="1:3" ht="12.75">
      <c r="A14" s="1" t="s">
        <v>14</v>
      </c>
      <c r="B14" s="11">
        <v>18.79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3.24</v>
      </c>
      <c r="C17" s="70"/>
    </row>
    <row r="18" spans="1:3" ht="12.75">
      <c r="A18" t="s">
        <v>2</v>
      </c>
      <c r="B18" s="2">
        <f>SUM(B7:B17)</f>
        <v>155.56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7.25</v>
      </c>
      <c r="C21" s="70"/>
    </row>
    <row r="22" spans="1:3" ht="12.75">
      <c r="A22" s="1" t="s">
        <v>19</v>
      </c>
      <c r="B22" s="7">
        <v>21.86</v>
      </c>
      <c r="C22" s="70"/>
    </row>
    <row r="23" spans="1:3" ht="12.75">
      <c r="A23" s="1" t="s">
        <v>20</v>
      </c>
      <c r="B23" s="7">
        <v>12.57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133.68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289.24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8.419999999999959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4.713939393939394</v>
      </c>
      <c r="C32" s="70"/>
    </row>
    <row r="33" spans="1:3" ht="12.75">
      <c r="A33" t="s">
        <v>23</v>
      </c>
      <c r="B33" s="2">
        <f>B25/B2</f>
        <v>4.050909090909091</v>
      </c>
      <c r="C33" s="70"/>
    </row>
    <row r="34" spans="1:3" ht="12.75">
      <c r="A34" t="s">
        <v>27</v>
      </c>
      <c r="B34" s="2">
        <f>B27/B2</f>
        <v>8.764848484848486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2" t="s">
        <v>30</v>
      </c>
    </row>
    <row r="2" spans="1:3" ht="12.75">
      <c r="A2" t="s">
        <v>29</v>
      </c>
      <c r="B2" s="9">
        <v>1690</v>
      </c>
      <c r="C2" s="70"/>
    </row>
    <row r="3" spans="1:3" ht="12.75">
      <c r="A3" t="s">
        <v>140</v>
      </c>
      <c r="B3" s="10">
        <v>0.25</v>
      </c>
      <c r="C3" s="70"/>
    </row>
    <row r="4" spans="1:3" ht="12.75">
      <c r="A4" t="s">
        <v>28</v>
      </c>
      <c r="B4" s="2">
        <f>B2*B3</f>
        <v>422.5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44</v>
      </c>
      <c r="C7" s="70"/>
    </row>
    <row r="8" spans="1:3" ht="12.75">
      <c r="A8" s="1" t="s">
        <v>9</v>
      </c>
      <c r="B8" s="11">
        <v>41.6</v>
      </c>
      <c r="C8" s="70"/>
    </row>
    <row r="9" spans="1:3" ht="12.75">
      <c r="A9" s="1" t="s">
        <v>24</v>
      </c>
      <c r="B9" s="11">
        <v>20</v>
      </c>
      <c r="C9" s="70" t="s">
        <v>147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44.76</v>
      </c>
      <c r="C11" s="70"/>
    </row>
    <row r="12" spans="1:3" ht="12.75">
      <c r="A12" s="1" t="s">
        <v>11</v>
      </c>
      <c r="B12" s="11">
        <v>24</v>
      </c>
      <c r="C12" s="70"/>
    </row>
    <row r="13" spans="1:3" ht="12.75">
      <c r="A13" s="1" t="s">
        <v>13</v>
      </c>
      <c r="B13" s="11">
        <v>20.58</v>
      </c>
      <c r="C13" s="70"/>
    </row>
    <row r="14" spans="1:3" ht="12.75">
      <c r="A14" s="1" t="s">
        <v>14</v>
      </c>
      <c r="B14" s="11">
        <v>23.74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4.98</v>
      </c>
      <c r="C17" s="70"/>
    </row>
    <row r="18" spans="1:3" ht="12.75">
      <c r="A18" t="s">
        <v>2</v>
      </c>
      <c r="B18" s="2">
        <f>SUM(B7:B17)</f>
        <v>239.16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8.98</v>
      </c>
      <c r="C21" s="70"/>
    </row>
    <row r="22" spans="1:3" ht="12.75">
      <c r="A22" s="1" t="s">
        <v>19</v>
      </c>
      <c r="B22" s="7">
        <v>28.26</v>
      </c>
      <c r="C22" s="70"/>
    </row>
    <row r="23" spans="1:3" ht="12.75">
      <c r="A23" s="1" t="s">
        <v>20</v>
      </c>
      <c r="B23" s="7">
        <v>18.39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147.63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386.78999999999996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35.710000000000036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0.14151479289940827</v>
      </c>
      <c r="C32" s="70"/>
    </row>
    <row r="33" spans="1:3" ht="12.75">
      <c r="A33" t="s">
        <v>23</v>
      </c>
      <c r="B33" s="13">
        <f>B25/B2</f>
        <v>0.08735502958579881</v>
      </c>
      <c r="C33" s="70"/>
    </row>
    <row r="34" spans="1:3" ht="12.75">
      <c r="A34" t="s">
        <v>27</v>
      </c>
      <c r="B34" s="13">
        <f>B27/B2</f>
        <v>0.22886982248520707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1430</v>
      </c>
      <c r="C2" s="70"/>
    </row>
    <row r="3" spans="1:3" ht="12.75">
      <c r="A3" t="s">
        <v>140</v>
      </c>
      <c r="B3" s="10">
        <v>0.18</v>
      </c>
      <c r="C3" s="70"/>
    </row>
    <row r="4" spans="1:3" ht="12.75">
      <c r="A4" t="s">
        <v>28</v>
      </c>
      <c r="B4" s="2">
        <f>B2*B3</f>
        <v>257.4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36</v>
      </c>
      <c r="C7" s="71" t="s">
        <v>138</v>
      </c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0</v>
      </c>
      <c r="C9" s="70" t="s">
        <v>142</v>
      </c>
    </row>
    <row r="10" spans="1:3" ht="12.75">
      <c r="A10" s="1" t="s">
        <v>10</v>
      </c>
      <c r="B10" s="11">
        <v>7</v>
      </c>
      <c r="C10" s="70" t="s">
        <v>132</v>
      </c>
    </row>
    <row r="11" spans="1:3" ht="12.75">
      <c r="A11" s="1" t="s">
        <v>12</v>
      </c>
      <c r="B11" s="11">
        <v>35.15</v>
      </c>
      <c r="C11" s="70"/>
    </row>
    <row r="12" spans="1:3" ht="12.75">
      <c r="A12" s="1" t="s">
        <v>11</v>
      </c>
      <c r="B12" s="11">
        <v>11.3</v>
      </c>
      <c r="C12" s="70"/>
    </row>
    <row r="13" spans="1:3" ht="12.75">
      <c r="A13" s="1" t="s">
        <v>13</v>
      </c>
      <c r="B13" s="11">
        <v>17.54</v>
      </c>
      <c r="C13" s="70"/>
    </row>
    <row r="14" spans="1:3" ht="12.75">
      <c r="A14" s="1" t="s">
        <v>14</v>
      </c>
      <c r="B14" s="11">
        <v>19</v>
      </c>
      <c r="C14" s="70"/>
    </row>
    <row r="15" spans="1:3" ht="12.75">
      <c r="A15" s="1" t="s">
        <v>15</v>
      </c>
      <c r="B15" s="11">
        <v>4.29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3.67</v>
      </c>
      <c r="C17" s="70"/>
    </row>
    <row r="18" spans="1:3" ht="12.75">
      <c r="A18" t="s">
        <v>2</v>
      </c>
      <c r="B18" s="2">
        <f>SUM(B7:B17)</f>
        <v>176.45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8.03</v>
      </c>
      <c r="C21" s="70"/>
    </row>
    <row r="22" spans="1:3" ht="12.75">
      <c r="A22" s="1" t="s">
        <v>19</v>
      </c>
      <c r="B22" s="7">
        <v>24.45</v>
      </c>
      <c r="C22" s="70"/>
    </row>
    <row r="23" spans="1:3" ht="12.75">
      <c r="A23" s="1" t="s">
        <v>20</v>
      </c>
      <c r="B23" s="7">
        <v>14.78</v>
      </c>
      <c r="C23" s="70"/>
    </row>
    <row r="24" spans="1:3" ht="12.75">
      <c r="A24" s="1" t="s">
        <v>21</v>
      </c>
      <c r="B24" s="8">
        <v>92</v>
      </c>
      <c r="C24" s="70"/>
    </row>
    <row r="25" spans="1:3" ht="12.75">
      <c r="A25" t="s">
        <v>4</v>
      </c>
      <c r="B25" s="2">
        <f>SUM(B21:B24)</f>
        <v>139.26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315.71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-58.31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0.12339160839160838</v>
      </c>
      <c r="C32" s="70"/>
    </row>
    <row r="33" spans="1:3" ht="12.75">
      <c r="A33" t="s">
        <v>23</v>
      </c>
      <c r="B33" s="13">
        <f>B25/B2</f>
        <v>0.09738461538461538</v>
      </c>
      <c r="C33" s="70"/>
    </row>
    <row r="34" spans="1:3" ht="12.75">
      <c r="A34" t="s">
        <v>27</v>
      </c>
      <c r="B34" s="13">
        <f>B27/B2</f>
        <v>0.22077622377622377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2012-12-21T12:58:24Z</cp:lastPrinted>
  <dcterms:created xsi:type="dcterms:W3CDTF">2005-01-10T15:34:54Z</dcterms:created>
  <dcterms:modified xsi:type="dcterms:W3CDTF">2014-12-17T03:36:56Z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