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7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<sst xmlns="http://schemas.openxmlformats.org/spreadsheetml/2006/main" count="643" uniqueCount="151">
  <si>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</si>
  <si>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</si>
  <si>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</si>
  <si>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</si>
  <si>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</si>
  <si>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</si>
  <si>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</si>
  <si>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</si>
  <si>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</si>
  <si>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</si>
  <si>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</si>
  <si>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</si>
  <si>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</si>
  <si>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</si>
  <si>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</si>
  <si>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</si>
  <si>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</si>
  <si>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</si>
  <si>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</si>
  <si>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</si>
  <si>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</si>
  <si>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</si>
  <si>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</si>
  <si>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</si>
  <si>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</si>
  <si>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</si>
  <si>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</si>
  <si>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</si>
  <si>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</si>
  <si>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</si>
  <si>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</si>
  <si>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</si>
  <si>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</si>
  <si>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</si>
  <si>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</si>
  <si>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</si>
  <si>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</si>
  <si>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</si>
  <si>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</si>
  <si>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</si>
  <si>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</si>
  <si>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</si>
  <si>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</si>
  <si>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</si>
  <si>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</si>
  <si>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</si>
  <si>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</si>
  <si>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</si>
  <si>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</si>
  <si>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</si>
  <si>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</si>
  <si>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</si>
  <si>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</si>
  <si>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</si>
  <si>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</si>
  <si>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</si>
  <si>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</si>
  <si>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</si>
  <si>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</si>
  <si>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</si>
  <si>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</si>
  <si>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</si>
  <si>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</si>
  <si>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</si>
  <si>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</si>
  <si>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</si>
  <si>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</si>
  <si>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</si>
  <si>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</si>
  <si>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</si>
  <si>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</si>
  <si>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</si>
  <si>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</si>
  <si>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</si>
  <si>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</si>
  <si>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</si>
  <si>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</si>
  <si>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</si>
  <si>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</si>
  <si>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</si>
  <si>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</si>
  <si>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</si>
  <si>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</si>
  <si>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</si>
  <si>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</si>
  <si>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</si>
  <si>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</si>
  <si>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</si>
  <si>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</si>
  <si>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</si>
  <si>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</si>
  <si>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</si>
  <si>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</si>
  <si>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</si>
  <si>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</si>
  <si>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</si>
  <si>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</si>
  <si>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</si>
  <si>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</si>
  <si>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</si>
  <si>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</si>
  <si>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</si>
  <si>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</si>
  <si>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</si>
  <si>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</si>
  <si>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</si>
  <si>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</si>
  <si>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</si>
  <si>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</si>
  <si>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</si>
  <si>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</si>
  <si>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</si>
  <si>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</si>
  <si>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</si>
  <si>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</si>
  <si>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</si>
  <si>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</si>
  <si>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</si>
  <si>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</si>
  <si>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</si>
  <si>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</si>
  <si>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</si>
  <si>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</si>
  <si>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</si>
  <si>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</si>
  <si>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</si>
  <si>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</si>
  <si>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</si>
  <si>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</si>
  <si>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</si>
  <si>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</si>
  <si>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</si>
  <si>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</si>
  <si>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</si>
  <si>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</si>
  <si>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</si>
  <si>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</si>
  <si>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</si>
  <si>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</si>
  <si>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</si>
  <si>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</si>
  <si>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</si>
  <si>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</si>
  <si>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</si>
  <si>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Crop insurance is not available in this region for buckwheat</t>
  </si>
  <si>
    <t>Wheat midge &amp; cereal grain aphid insect. would be about $6 each</t>
  </si>
  <si>
    <t>Mkt Rev.</t>
  </si>
  <si>
    <t>per Acre</t>
  </si>
  <si>
    <t xml:space="preserve">Dir. Costs </t>
  </si>
  <si>
    <t>Malt price, feed quality price est. is $2.40</t>
  </si>
  <si>
    <t>North Dakota 2020 Projected Crop Budgets - North East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</si>
</sst>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9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4" t="s">
        <v>150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92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140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141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98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99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100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101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102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120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103</v>
      </c>
      <c r="B19" s="39"/>
      <c r="C19" s="39"/>
      <c r="E19" s="39"/>
      <c r="F19" s="39"/>
      <c r="G19" s="39"/>
      <c r="H19" s="39"/>
    </row>
    <row r="20" spans="1:8" ht="12.75">
      <c r="A20" s="17" t="s">
        <v>104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105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106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107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108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109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110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111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112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1200</v>
      </c>
      <c r="C2" s="69"/>
    </row>
    <row r="3" spans="1:3" ht="12.75">
      <c r="A3" t="s">
        <v>133</v>
      </c>
      <c r="B3" s="10">
        <v>0.246</v>
      </c>
      <c r="C3" s="69"/>
    </row>
    <row r="4" spans="1:3" ht="12.75">
      <c r="A4" t="s">
        <v>28</v>
      </c>
      <c r="B4">
        <f>B2*B3</f>
        <v>295.2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52.25</v>
      </c>
      <c r="C7" s="72"/>
    </row>
    <row r="8" spans="1:3" ht="12.75">
      <c r="A8" s="1" t="s">
        <v>9</v>
      </c>
      <c r="B8" s="11">
        <v>29.9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10</v>
      </c>
      <c r="C10" s="69" t="s">
        <v>127</v>
      </c>
    </row>
    <row r="11" spans="1:3" ht="12.75">
      <c r="A11" s="1" t="s">
        <v>12</v>
      </c>
      <c r="B11" s="11">
        <v>25</v>
      </c>
      <c r="C11" s="69"/>
    </row>
    <row r="12" spans="1:3" ht="12.75">
      <c r="A12" s="1" t="s">
        <v>11</v>
      </c>
      <c r="B12" s="11">
        <v>24</v>
      </c>
      <c r="C12" s="69"/>
    </row>
    <row r="13" spans="1:3" ht="12.75">
      <c r="A13" s="1" t="s">
        <v>13</v>
      </c>
      <c r="B13" s="11">
        <v>15.74</v>
      </c>
      <c r="C13" s="69"/>
    </row>
    <row r="14" spans="1:3" ht="12.75">
      <c r="A14" s="1" t="s">
        <v>14</v>
      </c>
      <c r="B14" s="11">
        <v>20.05</v>
      </c>
      <c r="C14" s="69"/>
    </row>
    <row r="15" spans="1:3" ht="12.75">
      <c r="A15" s="1" t="s">
        <v>15</v>
      </c>
      <c r="B15" s="11">
        <v>3.6</v>
      </c>
      <c r="C15" s="69"/>
    </row>
    <row r="16" spans="1:3" ht="12.75">
      <c r="A16" s="1" t="s">
        <v>16</v>
      </c>
      <c r="B16" s="11">
        <v>17.5</v>
      </c>
      <c r="C16" s="69" t="s">
        <v>132</v>
      </c>
    </row>
    <row r="17" spans="1:3" ht="12.75">
      <c r="A17" s="1" t="s">
        <v>17</v>
      </c>
      <c r="B17" s="12">
        <v>5.35</v>
      </c>
      <c r="C17" s="69"/>
    </row>
    <row r="18" spans="1:3" ht="12.75">
      <c r="A18" t="s">
        <v>2</v>
      </c>
      <c r="B18" s="2">
        <f>SUM(B7:B17)</f>
        <v>203.39000000000001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</v>
      </c>
      <c r="C21" s="69"/>
    </row>
    <row r="22" spans="1:3" ht="12.75">
      <c r="A22" s="1" t="s">
        <v>19</v>
      </c>
      <c r="B22" s="7">
        <v>24.77</v>
      </c>
      <c r="C22" s="69"/>
    </row>
    <row r="23" spans="1:3" ht="12.75">
      <c r="A23" s="1" t="s">
        <v>20</v>
      </c>
      <c r="B23" s="7">
        <v>15.36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106.13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309.52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-14.319999999999993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0.16949166666666668</v>
      </c>
      <c r="C32" s="69"/>
    </row>
    <row r="33" spans="1:3" ht="12.75">
      <c r="A33" t="s">
        <v>23</v>
      </c>
      <c r="B33" s="13">
        <f>B25/B2</f>
        <v>0.08844166666666667</v>
      </c>
      <c r="C33" s="69"/>
    </row>
    <row r="34" spans="1:3" ht="12.75">
      <c r="A34" t="s">
        <v>27</v>
      </c>
      <c r="B34" s="13">
        <f>B27/B2</f>
        <v>0.2579333333333333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2060</v>
      </c>
      <c r="C2" s="69"/>
    </row>
    <row r="3" spans="1:3" ht="12.75">
      <c r="A3" t="s">
        <v>133</v>
      </c>
      <c r="B3" s="12">
        <v>0.165</v>
      </c>
      <c r="C3" s="69"/>
    </row>
    <row r="4" spans="1:3" ht="12.75">
      <c r="A4" t="s">
        <v>28</v>
      </c>
      <c r="B4" s="2">
        <f>B2*B3</f>
        <v>339.90000000000003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56.5</v>
      </c>
      <c r="C7" s="69"/>
    </row>
    <row r="8" spans="1:3" ht="12.75">
      <c r="A8" s="1" t="s">
        <v>9</v>
      </c>
      <c r="B8" s="11">
        <v>23.1</v>
      </c>
      <c r="C8" s="69"/>
    </row>
    <row r="9" spans="1:3" ht="12.75">
      <c r="A9" s="1" t="s">
        <v>24</v>
      </c>
      <c r="B9" s="11">
        <v>0</v>
      </c>
      <c r="C9" s="69" t="s">
        <v>128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79.7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15.78</v>
      </c>
      <c r="C13" s="69"/>
    </row>
    <row r="14" spans="1:3" ht="12.75">
      <c r="A14" s="1" t="s">
        <v>14</v>
      </c>
      <c r="B14" s="11">
        <v>20.2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5.61</v>
      </c>
      <c r="C17" s="69"/>
    </row>
    <row r="18" spans="1:3" ht="12.75">
      <c r="A18" t="s">
        <v>2</v>
      </c>
      <c r="B18" s="2">
        <f>SUM(B7:B17)</f>
        <v>213.39000000000001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8.58</v>
      </c>
      <c r="C21" s="69"/>
    </row>
    <row r="22" spans="1:3" ht="12.75">
      <c r="A22" s="1" t="s">
        <v>19</v>
      </c>
      <c r="B22" s="7">
        <v>24.33</v>
      </c>
      <c r="C22" s="69"/>
    </row>
    <row r="23" spans="1:3" ht="12.75">
      <c r="A23" s="1" t="s">
        <v>20</v>
      </c>
      <c r="B23" s="7">
        <v>13.91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103.82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317.21000000000004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22.689999999999998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0.1035873786407767</v>
      </c>
      <c r="C32" s="69"/>
    </row>
    <row r="33" spans="1:3" ht="12.75">
      <c r="A33" t="s">
        <v>23</v>
      </c>
      <c r="B33" s="13">
        <f>B25/B2</f>
        <v>0.05039805825242718</v>
      </c>
      <c r="C33" s="69"/>
    </row>
    <row r="34" spans="1:3" ht="12.75">
      <c r="A34" t="s">
        <v>27</v>
      </c>
      <c r="B34" s="13">
        <f>B27/B2</f>
        <v>0.1539854368932039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25</v>
      </c>
      <c r="C2" s="69"/>
    </row>
    <row r="3" spans="1:3" ht="12.75">
      <c r="A3" t="s">
        <v>133</v>
      </c>
      <c r="B3" s="10">
        <v>9.26</v>
      </c>
      <c r="C3" s="69"/>
    </row>
    <row r="4" spans="1:3" ht="12.75">
      <c r="A4" t="s">
        <v>28</v>
      </c>
      <c r="B4">
        <f>B2*B3</f>
        <v>231.5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17.5</v>
      </c>
      <c r="C7" s="69"/>
    </row>
    <row r="8" spans="1:3" ht="12.75">
      <c r="A8" s="1" t="s">
        <v>9</v>
      </c>
      <c r="B8" s="11">
        <v>24.7</v>
      </c>
      <c r="C8" s="69"/>
    </row>
    <row r="9" spans="1:3" ht="12.75">
      <c r="A9" s="1" t="s">
        <v>24</v>
      </c>
      <c r="B9" s="11">
        <v>0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32.56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15.34</v>
      </c>
      <c r="C13" s="69"/>
    </row>
    <row r="14" spans="1:3" ht="12.75">
      <c r="A14" s="1" t="s">
        <v>14</v>
      </c>
      <c r="B14" s="11">
        <v>20.87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3.44</v>
      </c>
      <c r="C17" s="69"/>
    </row>
    <row r="18" spans="1:3" ht="12.75">
      <c r="A18" t="s">
        <v>2</v>
      </c>
      <c r="B18" s="2">
        <f>SUM(B7:B17)</f>
        <v>130.91000000000003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8.59</v>
      </c>
      <c r="C21" s="69"/>
    </row>
    <row r="22" spans="1:3" ht="12.75">
      <c r="A22" s="1" t="s">
        <v>19</v>
      </c>
      <c r="B22" s="7">
        <v>24.37</v>
      </c>
      <c r="C22" s="69"/>
    </row>
    <row r="23" spans="1:3" ht="12.75">
      <c r="A23" s="1" t="s">
        <v>20</v>
      </c>
      <c r="B23" s="7">
        <v>14.43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104.39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235.3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-3.8000000000000114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5.236400000000001</v>
      </c>
      <c r="C32" s="69"/>
    </row>
    <row r="33" spans="1:3" ht="12.75">
      <c r="A33" t="s">
        <v>23</v>
      </c>
      <c r="B33" s="2">
        <f>B25/B2</f>
        <v>4.1756</v>
      </c>
      <c r="C33" s="69"/>
    </row>
    <row r="34" spans="1:3" ht="12.75">
      <c r="A34" t="s">
        <v>27</v>
      </c>
      <c r="B34" s="2">
        <f>B27/B2</f>
        <v>9.412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38</v>
      </c>
      <c r="C2" s="69"/>
    </row>
    <row r="3" spans="1:3" ht="12.75">
      <c r="A3" t="s">
        <v>133</v>
      </c>
      <c r="B3" s="12">
        <v>5.7</v>
      </c>
      <c r="C3" s="72"/>
    </row>
    <row r="4" spans="1:3" ht="12.75">
      <c r="A4" t="s">
        <v>28</v>
      </c>
      <c r="B4" s="2">
        <f>B2*B3</f>
        <v>216.6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42</v>
      </c>
      <c r="C7" s="69"/>
    </row>
    <row r="8" spans="1:3" ht="12.75">
      <c r="A8" s="1" t="s">
        <v>9</v>
      </c>
      <c r="B8" s="11">
        <v>32.3</v>
      </c>
      <c r="C8" s="69"/>
    </row>
    <row r="9" spans="1:3" ht="12.75">
      <c r="A9" s="1" t="s">
        <v>24</v>
      </c>
      <c r="B9" s="11">
        <v>1.5</v>
      </c>
      <c r="C9" s="69" t="s">
        <v>136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10.73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16.01</v>
      </c>
      <c r="C13" s="69"/>
    </row>
    <row r="14" spans="1:3" ht="12.75">
      <c r="A14" s="1" t="s">
        <v>14</v>
      </c>
      <c r="B14" s="11">
        <v>21.47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9.5</v>
      </c>
      <c r="C16" s="69" t="s">
        <v>137</v>
      </c>
    </row>
    <row r="17" spans="1:3" ht="12.75">
      <c r="A17" s="1" t="s">
        <v>17</v>
      </c>
      <c r="B17" s="12">
        <v>3.86</v>
      </c>
      <c r="C17" s="69"/>
    </row>
    <row r="18" spans="1:3" ht="12.75">
      <c r="A18" t="s">
        <v>2</v>
      </c>
      <c r="B18" s="2">
        <f>SUM(B7:B17)</f>
        <v>146.87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8.83</v>
      </c>
      <c r="C21" s="69"/>
    </row>
    <row r="22" spans="1:3" ht="12.75">
      <c r="A22" s="1" t="s">
        <v>19</v>
      </c>
      <c r="B22" s="7">
        <v>25.69</v>
      </c>
      <c r="C22" s="69"/>
    </row>
    <row r="23" spans="1:3" ht="12.75">
      <c r="A23" s="1" t="s">
        <v>20</v>
      </c>
      <c r="B23" s="7">
        <v>14.77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106.29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253.16000000000003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-36.56000000000003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3.865</v>
      </c>
      <c r="C32" s="69"/>
    </row>
    <row r="33" spans="1:3" ht="12.75">
      <c r="A33" t="s">
        <v>23</v>
      </c>
      <c r="B33" s="2">
        <f>B25/B2</f>
        <v>2.7971052631578948</v>
      </c>
      <c r="C33" s="69"/>
    </row>
    <row r="34" spans="1:3" ht="12.75">
      <c r="A34" t="s">
        <v>27</v>
      </c>
      <c r="B34" s="2">
        <f>B27/B2</f>
        <v>6.662105263157895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82</v>
      </c>
      <c r="C2" s="69"/>
    </row>
    <row r="3" spans="1:3" ht="12.75">
      <c r="A3" t="s">
        <v>133</v>
      </c>
      <c r="B3" s="12">
        <v>2.3</v>
      </c>
      <c r="C3" s="69"/>
    </row>
    <row r="4" spans="1:3" ht="12.75">
      <c r="A4" t="s">
        <v>28</v>
      </c>
      <c r="B4" s="2">
        <f>B2*B3</f>
        <v>188.6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12.5</v>
      </c>
      <c r="C7" s="69"/>
    </row>
    <row r="8" spans="1:3" ht="12.75">
      <c r="A8" s="1" t="s">
        <v>9</v>
      </c>
      <c r="B8" s="11">
        <v>5.4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53.63</v>
      </c>
      <c r="C11" s="69"/>
    </row>
    <row r="12" spans="1:3" ht="12.75">
      <c r="A12" s="1" t="s">
        <v>11</v>
      </c>
      <c r="B12" s="11">
        <v>14.5</v>
      </c>
      <c r="C12" s="69"/>
    </row>
    <row r="13" spans="1:3" ht="12.75">
      <c r="A13" s="1" t="s">
        <v>13</v>
      </c>
      <c r="B13" s="11">
        <v>18.83</v>
      </c>
      <c r="C13" s="69"/>
    </row>
    <row r="14" spans="1:3" ht="12.75">
      <c r="A14" s="1" t="s">
        <v>14</v>
      </c>
      <c r="B14" s="11">
        <v>22.09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3.47</v>
      </c>
      <c r="C17" s="69"/>
    </row>
    <row r="18" spans="1:3" ht="12.75">
      <c r="A18" t="s">
        <v>2</v>
      </c>
      <c r="B18" s="2">
        <f>SUM(B7:B17)</f>
        <v>131.92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9.64</v>
      </c>
      <c r="C21" s="69"/>
    </row>
    <row r="22" spans="1:3" ht="12.75">
      <c r="A22" s="1" t="s">
        <v>19</v>
      </c>
      <c r="B22" s="7">
        <v>26.92</v>
      </c>
      <c r="C22" s="69"/>
    </row>
    <row r="23" spans="1:3" ht="12.75">
      <c r="A23" s="1" t="s">
        <v>20</v>
      </c>
      <c r="B23" s="7">
        <v>15.93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109.49000000000001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241.41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-52.81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1.608780487804878</v>
      </c>
      <c r="C32" s="69"/>
    </row>
    <row r="33" spans="1:3" ht="12.75">
      <c r="A33" t="s">
        <v>23</v>
      </c>
      <c r="B33" s="2">
        <f>B25/B2</f>
        <v>1.3352439024390246</v>
      </c>
      <c r="C33" s="69"/>
    </row>
    <row r="34" spans="1:3" ht="12.75">
      <c r="A34" t="s">
        <v>27</v>
      </c>
      <c r="B34" s="2">
        <f>B27/B2</f>
        <v>2.9440243902439023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900</v>
      </c>
      <c r="C2" s="69"/>
    </row>
    <row r="3" spans="1:3" ht="12.75">
      <c r="A3" t="s">
        <v>133</v>
      </c>
      <c r="B3" s="73">
        <v>0.3</v>
      </c>
      <c r="C3" s="69"/>
    </row>
    <row r="4" spans="1:3" ht="12.75">
      <c r="A4" t="s">
        <v>28</v>
      </c>
      <c r="B4" s="2">
        <f>B2*B3</f>
        <v>270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25.2</v>
      </c>
      <c r="C7" s="69"/>
    </row>
    <row r="8" spans="1:3" ht="12.75">
      <c r="A8" s="1" t="s">
        <v>9</v>
      </c>
      <c r="B8" s="11">
        <v>14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129</v>
      </c>
    </row>
    <row r="11" spans="1:3" ht="12.75">
      <c r="A11" s="1" t="s">
        <v>12</v>
      </c>
      <c r="B11" s="11">
        <v>25.93</v>
      </c>
      <c r="C11" s="69"/>
    </row>
    <row r="12" spans="1:3" ht="12.75">
      <c r="A12" s="1" t="s">
        <v>11</v>
      </c>
      <c r="B12" s="11">
        <v>25</v>
      </c>
      <c r="C12" s="69"/>
    </row>
    <row r="13" spans="1:3" ht="12.75">
      <c r="A13" s="1" t="s">
        <v>13</v>
      </c>
      <c r="B13" s="11">
        <v>14.53</v>
      </c>
      <c r="C13" s="69"/>
    </row>
    <row r="14" spans="1:3" ht="12.75">
      <c r="A14" s="1" t="s">
        <v>14</v>
      </c>
      <c r="B14" s="11">
        <v>19.82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3.56</v>
      </c>
      <c r="C17" s="69"/>
    </row>
    <row r="18" spans="1:3" ht="12.75">
      <c r="A18" t="s">
        <v>2</v>
      </c>
      <c r="B18" s="2">
        <f>SUM(B7:B17)</f>
        <v>135.54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8.33</v>
      </c>
      <c r="C21" s="69"/>
    </row>
    <row r="22" spans="1:3" ht="12.75">
      <c r="A22" s="1" t="s">
        <v>19</v>
      </c>
      <c r="B22" s="7">
        <v>23</v>
      </c>
      <c r="C22" s="69"/>
    </row>
    <row r="23" spans="1:3" ht="12.75">
      <c r="A23" s="1" t="s">
        <v>20</v>
      </c>
      <c r="B23" s="7">
        <v>13.88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102.21000000000001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237.75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32.25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0.15059999999999998</v>
      </c>
      <c r="C32" s="69"/>
    </row>
    <row r="33" spans="1:3" ht="12.75">
      <c r="A33" t="s">
        <v>23</v>
      </c>
      <c r="B33" s="13">
        <f>B25/B2</f>
        <v>0.11356666666666668</v>
      </c>
      <c r="C33" s="69"/>
    </row>
    <row r="34" spans="1:3" ht="12.75">
      <c r="A34" t="s">
        <v>27</v>
      </c>
      <c r="B34" s="13">
        <f>B27/B2</f>
        <v>0.26416666666666666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133</v>
      </c>
      <c r="B3" s="10">
        <v>0.196</v>
      </c>
      <c r="C3" s="69"/>
    </row>
    <row r="4" spans="1:3" ht="12.75">
      <c r="A4" t="s">
        <v>28</v>
      </c>
      <c r="B4" s="2">
        <f>B2*B3</f>
        <v>186.20000000000002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</v>
      </c>
      <c r="C7" s="69"/>
    </row>
    <row r="8" spans="1:3" ht="12.75">
      <c r="A8" s="1" t="s">
        <v>9</v>
      </c>
      <c r="B8" s="11">
        <v>11.8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17.1</v>
      </c>
      <c r="C11" s="69"/>
    </row>
    <row r="12" spans="1:3" ht="12.75">
      <c r="A12" s="1" t="s">
        <v>11</v>
      </c>
      <c r="B12" s="11">
        <v>0</v>
      </c>
      <c r="C12" s="69" t="s">
        <v>144</v>
      </c>
    </row>
    <row r="13" spans="1:3" ht="12.75">
      <c r="A13" s="1" t="s">
        <v>13</v>
      </c>
      <c r="B13" s="11">
        <v>16.87</v>
      </c>
      <c r="C13" s="69"/>
    </row>
    <row r="14" spans="1:3" ht="12.75">
      <c r="A14" s="1" t="s">
        <v>14</v>
      </c>
      <c r="B14" s="11">
        <v>21.74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2.4</v>
      </c>
      <c r="C17" s="69"/>
    </row>
    <row r="18" spans="1:3" ht="12.75">
      <c r="A18" t="s">
        <v>2</v>
      </c>
      <c r="B18" s="2">
        <f>SUM(B7:B17)</f>
        <v>91.41000000000001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8.82</v>
      </c>
      <c r="C21" s="69"/>
    </row>
    <row r="22" spans="1:3" ht="12.75">
      <c r="A22" s="1" t="s">
        <v>19</v>
      </c>
      <c r="B22" s="7">
        <v>24.92</v>
      </c>
      <c r="C22" s="69"/>
    </row>
    <row r="23" spans="1:3" ht="12.75">
      <c r="A23" s="1" t="s">
        <v>20</v>
      </c>
      <c r="B23" s="7">
        <v>15.32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106.06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197.47000000000003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-11.27000000000001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0.09622105263157896</v>
      </c>
      <c r="C32" s="69"/>
    </row>
    <row r="33" spans="1:3" ht="12.75">
      <c r="A33" t="s">
        <v>23</v>
      </c>
      <c r="B33" s="13">
        <f>B25/B2</f>
        <v>0.1116421052631579</v>
      </c>
      <c r="C33" s="69"/>
    </row>
    <row r="34" spans="1:3" ht="12.75">
      <c r="A34" t="s">
        <v>27</v>
      </c>
      <c r="B34" s="13">
        <f>B27/B2</f>
        <v>0.20786315789473686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133</v>
      </c>
      <c r="B3" s="10">
        <v>0.075</v>
      </c>
      <c r="C3" s="69"/>
    </row>
    <row r="4" spans="1:3" ht="12.75">
      <c r="A4" t="s">
        <v>28</v>
      </c>
      <c r="B4" s="2">
        <f>B2*B3</f>
        <v>120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8.75</v>
      </c>
      <c r="C7" s="69"/>
    </row>
    <row r="8" spans="1:3" ht="12.75">
      <c r="A8" s="1" t="s">
        <v>9</v>
      </c>
      <c r="B8" s="11">
        <v>3.4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23.1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16.13</v>
      </c>
      <c r="C13" s="69"/>
    </row>
    <row r="14" spans="1:3" ht="12.75">
      <c r="A14" s="1" t="s">
        <v>14</v>
      </c>
      <c r="B14" s="11">
        <v>20.64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1.99</v>
      </c>
      <c r="C17" s="69"/>
    </row>
    <row r="18" spans="1:3" ht="12.75">
      <c r="A18" t="s">
        <v>2</v>
      </c>
      <c r="B18" s="2">
        <f>SUM(B7:B17)</f>
        <v>75.50999999999999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8.69</v>
      </c>
      <c r="C21" s="69"/>
    </row>
    <row r="22" spans="1:3" ht="12.75">
      <c r="A22" s="1" t="s">
        <v>19</v>
      </c>
      <c r="B22" s="7">
        <v>24.25</v>
      </c>
      <c r="C22" s="69"/>
    </row>
    <row r="23" spans="1:3" ht="12.75">
      <c r="A23" s="1" t="s">
        <v>20</v>
      </c>
      <c r="B23" s="7">
        <v>14.53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104.47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179.98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-59.97999999999999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0.04719374999999999</v>
      </c>
      <c r="C32" s="69"/>
    </row>
    <row r="33" spans="1:3" ht="12.75">
      <c r="A33" t="s">
        <v>23</v>
      </c>
      <c r="B33" s="13">
        <f>B25/B2</f>
        <v>0.06529375</v>
      </c>
      <c r="C33" s="69"/>
    </row>
    <row r="34" spans="1:3" ht="12.75">
      <c r="A34" t="s">
        <v>27</v>
      </c>
      <c r="B34" s="13">
        <f>B27/B2</f>
        <v>0.11248749999999999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55</v>
      </c>
      <c r="C2" s="69"/>
    </row>
    <row r="3" spans="1:3" ht="12.75">
      <c r="A3" t="s">
        <v>133</v>
      </c>
      <c r="B3" s="10">
        <v>4.26</v>
      </c>
      <c r="C3" s="69"/>
    </row>
    <row r="4" spans="1:3" ht="12.75">
      <c r="A4" t="s">
        <v>28</v>
      </c>
      <c r="B4">
        <f>B2*B3</f>
        <v>234.29999999999998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10.8</v>
      </c>
      <c r="C7" s="69"/>
    </row>
    <row r="8" spans="1:3" ht="12.75">
      <c r="A8" s="1" t="s">
        <v>9</v>
      </c>
      <c r="B8" s="11">
        <v>24.5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69.79</v>
      </c>
      <c r="C11" s="69"/>
    </row>
    <row r="12" spans="1:3" ht="12.75">
      <c r="A12" s="1" t="s">
        <v>11</v>
      </c>
      <c r="B12" s="11">
        <v>8.5</v>
      </c>
      <c r="C12" s="69"/>
    </row>
    <row r="13" spans="1:3" ht="12.75">
      <c r="A13" s="1" t="s">
        <v>13</v>
      </c>
      <c r="B13" s="11">
        <v>12.7</v>
      </c>
      <c r="C13" s="69"/>
    </row>
    <row r="14" spans="1:3" ht="12.75">
      <c r="A14" s="1" t="s">
        <v>14</v>
      </c>
      <c r="B14" s="11">
        <v>17.52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8</v>
      </c>
      <c r="C16" s="69"/>
    </row>
    <row r="17" spans="1:3" ht="12.75">
      <c r="A17" s="1" t="s">
        <v>17</v>
      </c>
      <c r="B17" s="12">
        <v>4.34</v>
      </c>
      <c r="C17" s="69"/>
    </row>
    <row r="18" spans="1:3" ht="12.75">
      <c r="A18" t="s">
        <v>2</v>
      </c>
      <c r="B18" s="2">
        <f>SUM(B7:B17)</f>
        <v>165.15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7.94</v>
      </c>
      <c r="C21" s="69"/>
    </row>
    <row r="22" spans="1:3" ht="12.75">
      <c r="A22" s="1" t="s">
        <v>19</v>
      </c>
      <c r="B22" s="7">
        <v>20.23</v>
      </c>
      <c r="C22" s="69"/>
    </row>
    <row r="23" spans="1:3" ht="12.75">
      <c r="A23" s="1" t="s">
        <v>20</v>
      </c>
      <c r="B23" s="7">
        <v>11.22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96.39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261.54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-27.240000000000038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3.002727272727273</v>
      </c>
      <c r="C32" s="69"/>
    </row>
    <row r="33" spans="1:3" ht="12.75">
      <c r="A33" t="s">
        <v>23</v>
      </c>
      <c r="B33" s="2">
        <f>B25/B2</f>
        <v>1.7525454545454546</v>
      </c>
      <c r="C33" s="69"/>
    </row>
    <row r="34" spans="1:3" ht="12.75">
      <c r="A34" t="s">
        <v>27</v>
      </c>
      <c r="B34" s="2">
        <f>B27/B2</f>
        <v>4.755272727272728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146</v>
      </c>
      <c r="C1" s="47" t="s">
        <v>114</v>
      </c>
      <c r="D1" s="47" t="s">
        <v>113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147</v>
      </c>
      <c r="C2" s="15" t="s">
        <v>147</v>
      </c>
      <c r="D2" s="41" t="s">
        <v>114</v>
      </c>
      <c r="E2" s="67" t="s">
        <v>72</v>
      </c>
      <c r="F2" s="15" t="s">
        <v>64</v>
      </c>
      <c r="G2" s="15" t="s">
        <v>148</v>
      </c>
      <c r="H2" s="50" t="s">
        <v>65</v>
      </c>
    </row>
    <row r="3" spans="1:8" ht="12.75">
      <c r="A3" s="51" t="s">
        <v>50</v>
      </c>
      <c r="B3" s="42">
        <f>HRSW!B4</f>
        <v>301.2</v>
      </c>
      <c r="C3" s="42">
        <f>HRSW!B18</f>
        <v>186.62999999999997</v>
      </c>
      <c r="D3" s="16">
        <f>B3-C3</f>
        <v>114.57000000000002</v>
      </c>
      <c r="E3" s="18">
        <v>1200</v>
      </c>
      <c r="F3" s="19">
        <f aca="true" t="shared" si="0" ref="F3:F18">B3*E3</f>
        <v>361440</v>
      </c>
      <c r="G3" s="19">
        <f aca="true" t="shared" si="1" ref="G3:G18">E3*C3</f>
        <v>223955.99999999997</v>
      </c>
      <c r="H3" s="30">
        <f>F3-G3</f>
        <v>137484.00000000003</v>
      </c>
    </row>
    <row r="4" spans="1:8" ht="12.75">
      <c r="A4" s="51" t="s">
        <v>51</v>
      </c>
      <c r="B4" s="42">
        <f>Durum!B4</f>
        <v>287.03999999999996</v>
      </c>
      <c r="C4" s="42">
        <f>Durum!B18</f>
        <v>181.73000000000002</v>
      </c>
      <c r="D4" s="16">
        <f aca="true" t="shared" si="2" ref="D4:D18">B4-C4</f>
        <v>105.30999999999995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244.2</v>
      </c>
      <c r="C5" s="42">
        <f>Barley!B18</f>
        <v>158.48000000000002</v>
      </c>
      <c r="D5" s="16">
        <f t="shared" si="2"/>
        <v>85.71999999999997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408.7</v>
      </c>
      <c r="C6" s="42">
        <f>Corn!B18</f>
        <v>287.05</v>
      </c>
      <c r="D6" s="16">
        <f t="shared" si="2"/>
        <v>121.64999999999998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260.8</v>
      </c>
      <c r="C7" s="42">
        <f>Soyb!B18</f>
        <v>162.79</v>
      </c>
      <c r="D7" s="16">
        <f t="shared" si="2"/>
        <v>98.01000000000002</v>
      </c>
      <c r="E7" s="18">
        <v>600</v>
      </c>
      <c r="F7" s="19">
        <f t="shared" si="0"/>
        <v>156480</v>
      </c>
      <c r="G7" s="19">
        <f t="shared" si="1"/>
        <v>97674</v>
      </c>
      <c r="H7" s="30">
        <f t="shared" si="3"/>
        <v>58806</v>
      </c>
    </row>
    <row r="8" spans="1:8" ht="12.75">
      <c r="A8" s="51" t="s">
        <v>78</v>
      </c>
      <c r="B8" s="42">
        <f>Drybean!B4</f>
        <v>464.40000000000003</v>
      </c>
      <c r="C8" s="42">
        <f>Drybean!B18</f>
        <v>232.66</v>
      </c>
      <c r="D8" s="16">
        <f t="shared" si="2"/>
        <v>231.74000000000004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300.96</v>
      </c>
      <c r="C9" s="42">
        <f>Oil_SF!B18</f>
        <v>178.28</v>
      </c>
      <c r="D9" s="16">
        <f t="shared" si="2"/>
        <v>122.67999999999998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295.2</v>
      </c>
      <c r="C10" s="42">
        <f>Conf_SF!B18</f>
        <v>203.39000000000001</v>
      </c>
      <c r="D10" s="16">
        <f t="shared" si="2"/>
        <v>91.80999999999997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339.90000000000003</v>
      </c>
      <c r="C11" s="42">
        <f>Canola!B18</f>
        <v>213.39000000000001</v>
      </c>
      <c r="D11" s="16">
        <f t="shared" si="2"/>
        <v>126.51000000000002</v>
      </c>
      <c r="E11" s="18">
        <v>600</v>
      </c>
      <c r="F11" s="19">
        <f t="shared" si="0"/>
        <v>203940.00000000003</v>
      </c>
      <c r="G11" s="19">
        <f t="shared" si="1"/>
        <v>128034.00000000001</v>
      </c>
      <c r="H11" s="30">
        <f t="shared" si="3"/>
        <v>75906.00000000001</v>
      </c>
    </row>
    <row r="12" spans="1:8" ht="12.75">
      <c r="A12" s="51" t="s">
        <v>56</v>
      </c>
      <c r="B12" s="42">
        <f>Flax!B4</f>
        <v>231.5</v>
      </c>
      <c r="C12" s="42">
        <f>Flax!B18</f>
        <v>130.91000000000003</v>
      </c>
      <c r="D12" s="16">
        <f t="shared" si="2"/>
        <v>100.58999999999997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216.6</v>
      </c>
      <c r="C13" s="42">
        <f>Peas!B18</f>
        <v>146.87</v>
      </c>
      <c r="D13" s="16">
        <f t="shared" si="2"/>
        <v>69.72999999999999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188.6</v>
      </c>
      <c r="C14" s="42">
        <f>Oats!B18</f>
        <v>131.92</v>
      </c>
      <c r="D14" s="16">
        <f t="shared" si="2"/>
        <v>56.68000000000001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270</v>
      </c>
      <c r="C15" s="42">
        <f>Mustard!B18</f>
        <v>135.54</v>
      </c>
      <c r="D15" s="16">
        <f t="shared" si="2"/>
        <v>134.46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186.20000000000002</v>
      </c>
      <c r="C16" s="42">
        <f>Buckwht!B18</f>
        <v>91.41000000000001</v>
      </c>
      <c r="D16" s="16">
        <f t="shared" si="2"/>
        <v>94.79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120</v>
      </c>
      <c r="C17" s="42">
        <f>Millet!B18</f>
        <v>75.50999999999999</v>
      </c>
      <c r="D17" s="16">
        <f t="shared" si="2"/>
        <v>44.49000000000001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234.29999999999998</v>
      </c>
      <c r="C18" s="42">
        <f>'Wint.Wht'!B18</f>
        <v>165.15</v>
      </c>
      <c r="D18" s="43">
        <f t="shared" si="2"/>
        <v>69.14999999999998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2400</v>
      </c>
      <c r="F19" s="20">
        <f>SUM(F3:F18)</f>
        <v>721860</v>
      </c>
      <c r="G19" s="20">
        <f>SUM(G3:G18)</f>
        <v>449664</v>
      </c>
      <c r="H19" s="34">
        <f>SUM(H3:H18)</f>
        <v>272196.00000000006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2" t="s">
        <v>49</v>
      </c>
      <c r="D21" s="82"/>
      <c r="E21" s="82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721860</v>
      </c>
      <c r="D23" s="4"/>
      <c r="E23" s="4" t="s">
        <v>68</v>
      </c>
      <c r="F23" s="4"/>
      <c r="G23" s="19">
        <f>G19</f>
        <v>449664</v>
      </c>
      <c r="H23" s="53"/>
    </row>
    <row r="24" spans="1:8" ht="12.75">
      <c r="A24" s="83" t="s">
        <v>143</v>
      </c>
      <c r="B24" s="81"/>
      <c r="C24" s="18">
        <v>0</v>
      </c>
      <c r="D24" s="57" t="s">
        <v>70</v>
      </c>
      <c r="E24" s="81" t="s">
        <v>115</v>
      </c>
      <c r="F24" s="81"/>
      <c r="G24" s="18">
        <v>51300</v>
      </c>
      <c r="H24" s="58" t="s">
        <v>70</v>
      </c>
    </row>
    <row r="25" spans="1:11" ht="12.75">
      <c r="A25" s="77"/>
      <c r="B25" s="78"/>
      <c r="C25" s="18">
        <v>0</v>
      </c>
      <c r="D25" s="4"/>
      <c r="E25" s="81" t="s">
        <v>67</v>
      </c>
      <c r="F25" s="81"/>
      <c r="G25" s="18">
        <v>136800</v>
      </c>
      <c r="H25" s="55"/>
      <c r="K25" s="59"/>
    </row>
    <row r="26" spans="1:8" ht="12.75">
      <c r="A26" s="77"/>
      <c r="B26" s="78"/>
      <c r="C26" s="18">
        <v>0</v>
      </c>
      <c r="D26" s="4"/>
      <c r="E26" s="81" t="s">
        <v>116</v>
      </c>
      <c r="F26" s="81"/>
      <c r="G26" s="18">
        <v>0</v>
      </c>
      <c r="H26" s="55"/>
    </row>
    <row r="27" spans="1:8" ht="12.75">
      <c r="A27" s="77"/>
      <c r="B27" s="78"/>
      <c r="C27" s="18">
        <v>0</v>
      </c>
      <c r="D27" s="4"/>
      <c r="E27" s="81" t="s">
        <v>69</v>
      </c>
      <c r="F27" s="81"/>
      <c r="G27" s="18">
        <v>0</v>
      </c>
      <c r="H27" s="55"/>
    </row>
    <row r="28" spans="1:8" ht="12.75">
      <c r="A28" s="77"/>
      <c r="B28" s="78"/>
      <c r="C28" s="18">
        <v>0</v>
      </c>
      <c r="D28" s="4"/>
      <c r="E28" s="78" t="s">
        <v>142</v>
      </c>
      <c r="F28" s="78"/>
      <c r="G28" s="18">
        <v>0</v>
      </c>
      <c r="H28" s="55"/>
    </row>
    <row r="29" spans="1:8" ht="12.75">
      <c r="A29" s="77"/>
      <c r="B29" s="78"/>
      <c r="C29" s="18">
        <v>0</v>
      </c>
      <c r="D29" s="4"/>
      <c r="E29" s="78"/>
      <c r="F29" s="78"/>
      <c r="G29" s="18">
        <v>0</v>
      </c>
      <c r="H29" s="55"/>
    </row>
    <row r="30" spans="1:8" ht="12.75">
      <c r="A30" s="77" t="s">
        <v>77</v>
      </c>
      <c r="B30" s="78"/>
      <c r="C30" s="22">
        <v>0</v>
      </c>
      <c r="D30" s="54"/>
      <c r="E30" s="78" t="s">
        <v>76</v>
      </c>
      <c r="F30" s="78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721860</v>
      </c>
      <c r="D31" s="4"/>
      <c r="E31" s="4" t="s">
        <v>66</v>
      </c>
      <c r="F31" s="4"/>
      <c r="G31" s="19">
        <f>SUM(G23:G30)</f>
        <v>652064</v>
      </c>
      <c r="H31" s="53"/>
    </row>
    <row r="32" spans="1:8" ht="12.75">
      <c r="A32" s="56" t="s">
        <v>117</v>
      </c>
      <c r="B32" s="3"/>
      <c r="C32" s="3"/>
      <c r="D32" s="3"/>
      <c r="E32" s="3"/>
      <c r="F32" s="3"/>
      <c r="G32" s="60">
        <f>C31-G31</f>
        <v>69796</v>
      </c>
      <c r="H32" s="52"/>
    </row>
    <row r="33" ht="12.75">
      <c r="G33" s="6"/>
    </row>
    <row r="34" spans="1:8" ht="12.75">
      <c r="A34" s="45" t="s">
        <v>130</v>
      </c>
      <c r="B34" s="79"/>
      <c r="C34" s="79"/>
      <c r="D34" s="79"/>
      <c r="E34" s="79"/>
      <c r="F34" s="61" t="s">
        <v>121</v>
      </c>
      <c r="G34" s="80"/>
      <c r="H34" s="80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76" t="s">
        <v>122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 ht="12.7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40" ht="12.75">
      <c r="A40" t="s">
        <v>118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21528</v>
      </c>
      <c r="C42" s="28">
        <f>$E3*HRSW!$B8</f>
        <v>27000</v>
      </c>
      <c r="D42" s="28">
        <f>$E3*HRSW!$B9</f>
        <v>20400</v>
      </c>
      <c r="E42" s="28">
        <f>$E3*HRSW!$B10</f>
        <v>0</v>
      </c>
      <c r="F42" s="28">
        <f>$E3*HRSW!$B11</f>
        <v>92496</v>
      </c>
      <c r="G42" s="28">
        <f>$E3*HRSW!$B12</f>
        <v>10800</v>
      </c>
      <c r="H42" s="28">
        <f>$E3*HRSW!$B13</f>
        <v>19512.000000000004</v>
      </c>
      <c r="I42" s="28">
        <f>$E3*HRSW!$B14</f>
        <v>24528</v>
      </c>
      <c r="J42" s="28">
        <f>$E3*HRSW!$B15</f>
        <v>0</v>
      </c>
      <c r="K42" s="28">
        <f>$E3*HRSW!$B16</f>
        <v>1800</v>
      </c>
      <c r="L42" s="29">
        <f>$E3*HRSW!$B17</f>
        <v>5892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39480</v>
      </c>
      <c r="C46" s="19">
        <f>$E7*Soyb!$B8</f>
        <v>16800</v>
      </c>
      <c r="D46" s="19">
        <f>$E7*Soyb!$B9</f>
        <v>0</v>
      </c>
      <c r="E46" s="19">
        <f>$E7*Soyb!$B10</f>
        <v>2400</v>
      </c>
      <c r="F46" s="19">
        <f>$E7*Soyb!$B11</f>
        <v>6132</v>
      </c>
      <c r="G46" s="19">
        <f>$E7*Soyb!$B12</f>
        <v>5400</v>
      </c>
      <c r="H46" s="19">
        <f>$E7*Soyb!$B13</f>
        <v>9360</v>
      </c>
      <c r="I46" s="19">
        <f>$E7*Soyb!$B14</f>
        <v>12534</v>
      </c>
      <c r="J46" s="19">
        <f>$E7*Soyb!$B15</f>
        <v>0</v>
      </c>
      <c r="K46" s="19">
        <f>$E7*Soyb!$B16</f>
        <v>3000</v>
      </c>
      <c r="L46" s="30">
        <f>$E7*Soyb!$B17</f>
        <v>2568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33900</v>
      </c>
      <c r="C50" s="19">
        <f>$E11*Canola!$B8</f>
        <v>13860</v>
      </c>
      <c r="D50" s="19">
        <f>$E11*Canola!$B9</f>
        <v>0</v>
      </c>
      <c r="E50" s="19">
        <f>$E11*Canola!$B10</f>
        <v>0</v>
      </c>
      <c r="F50" s="19">
        <f>$E11*Canola!$B11</f>
        <v>47820</v>
      </c>
      <c r="G50" s="19">
        <f>$E11*Canola!$B12</f>
        <v>6600</v>
      </c>
      <c r="H50" s="19">
        <f>$E11*Canola!$B13</f>
        <v>9468</v>
      </c>
      <c r="I50" s="19">
        <f>$E11*Canola!$B14</f>
        <v>12120</v>
      </c>
      <c r="J50" s="19">
        <f>$E11*Canola!$B15</f>
        <v>0</v>
      </c>
      <c r="K50" s="19">
        <f>$E11*Canola!$B16</f>
        <v>900</v>
      </c>
      <c r="L50" s="30">
        <f>$E11*Canola!$B17</f>
        <v>3366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94908</v>
      </c>
      <c r="C58" s="20">
        <f t="shared" si="4"/>
        <v>57660</v>
      </c>
      <c r="D58" s="20">
        <f t="shared" si="4"/>
        <v>20400</v>
      </c>
      <c r="E58" s="20">
        <f t="shared" si="4"/>
        <v>2400</v>
      </c>
      <c r="F58" s="20">
        <f t="shared" si="4"/>
        <v>146448</v>
      </c>
      <c r="G58" s="20">
        <f t="shared" si="4"/>
        <v>22800</v>
      </c>
      <c r="H58" s="20">
        <f t="shared" si="4"/>
        <v>38340</v>
      </c>
      <c r="I58" s="20">
        <f t="shared" si="4"/>
        <v>49182</v>
      </c>
      <c r="J58" s="20">
        <f t="shared" si="4"/>
        <v>0</v>
      </c>
      <c r="K58" s="20">
        <f t="shared" si="4"/>
        <v>5700</v>
      </c>
      <c r="L58" s="34">
        <f t="shared" si="4"/>
        <v>11826</v>
      </c>
    </row>
    <row r="59" spans="1:12" ht="12.75">
      <c r="A59" s="33" t="s">
        <v>91</v>
      </c>
      <c r="B59" s="20"/>
      <c r="C59" s="34"/>
      <c r="D59" s="35">
        <f>SUM(B58:L58)</f>
        <v>449664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60</v>
      </c>
      <c r="C2" s="69"/>
    </row>
    <row r="3" spans="1:3" ht="12.75">
      <c r="A3" t="s">
        <v>133</v>
      </c>
      <c r="B3" s="10">
        <v>5.02</v>
      </c>
      <c r="C3" s="69"/>
    </row>
    <row r="4" spans="1:3" ht="12.75">
      <c r="A4" t="s">
        <v>28</v>
      </c>
      <c r="B4">
        <f>B2*B3</f>
        <v>301.2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17.94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145</v>
      </c>
    </row>
    <row r="11" spans="1:3" ht="12.75">
      <c r="A11" s="1" t="s">
        <v>12</v>
      </c>
      <c r="B11" s="11">
        <v>77.08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16.26</v>
      </c>
      <c r="C13" s="69"/>
    </row>
    <row r="14" spans="1:3" ht="12.75">
      <c r="A14" s="1" t="s">
        <v>14</v>
      </c>
      <c r="B14" s="11">
        <v>20.44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4.91</v>
      </c>
      <c r="C17" s="69"/>
    </row>
    <row r="18" spans="1:3" ht="12.75">
      <c r="A18" t="s">
        <v>2</v>
      </c>
      <c r="B18" s="2">
        <f>SUM(B7:B17)</f>
        <v>186.62999999999997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8.79</v>
      </c>
      <c r="C21" s="69"/>
    </row>
    <row r="22" spans="1:3" ht="12.75">
      <c r="A22" s="1" t="s">
        <v>19</v>
      </c>
      <c r="B22" s="7">
        <v>23.66</v>
      </c>
      <c r="C22" s="69"/>
    </row>
    <row r="23" spans="1:3" ht="12.75">
      <c r="A23" s="1" t="s">
        <v>20</v>
      </c>
      <c r="B23" s="7">
        <v>13.88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103.33000000000001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289.96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2">
        <f>B4-B27</f>
        <v>11.240000000000009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3.1104999999999996</v>
      </c>
      <c r="C32" s="69"/>
    </row>
    <row r="33" spans="1:3" ht="12.75">
      <c r="A33" t="s">
        <v>23</v>
      </c>
      <c r="B33" s="2">
        <f>B25/B2</f>
        <v>1.7221666666666668</v>
      </c>
      <c r="C33" s="69"/>
    </row>
    <row r="34" spans="1:3" ht="12.75">
      <c r="A34" t="s">
        <v>27</v>
      </c>
      <c r="B34" s="2">
        <f>B27/B2</f>
        <v>4.832666666666666</v>
      </c>
      <c r="C34" s="69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52</v>
      </c>
      <c r="C2" s="69"/>
    </row>
    <row r="3" spans="1:3" ht="12.75">
      <c r="A3" t="s">
        <v>133</v>
      </c>
      <c r="B3" s="10">
        <v>5.52</v>
      </c>
      <c r="C3" s="69" t="s">
        <v>119</v>
      </c>
    </row>
    <row r="4" spans="1:3" ht="12.75">
      <c r="A4" t="s">
        <v>28</v>
      </c>
      <c r="B4">
        <f>B2*B3</f>
        <v>287.03999999999996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23.5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145</v>
      </c>
    </row>
    <row r="11" spans="1:3" ht="12.75">
      <c r="A11" s="1" t="s">
        <v>12</v>
      </c>
      <c r="B11" s="11">
        <v>65.42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15.82</v>
      </c>
      <c r="C13" s="69"/>
    </row>
    <row r="14" spans="1:3" ht="12.75">
      <c r="A14" s="1" t="s">
        <v>14</v>
      </c>
      <c r="B14" s="11">
        <v>20.21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4.78</v>
      </c>
      <c r="C17" s="69"/>
    </row>
    <row r="18" spans="1:3" ht="12.75">
      <c r="A18" t="s">
        <v>2</v>
      </c>
      <c r="B18" s="2">
        <f>SUM(B7:B17)</f>
        <v>181.73000000000002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8.64</v>
      </c>
      <c r="C21" s="69"/>
    </row>
    <row r="22" spans="1:3" ht="12.75">
      <c r="A22" s="1" t="s">
        <v>19</v>
      </c>
      <c r="B22" s="7">
        <v>23.23</v>
      </c>
      <c r="C22" s="69"/>
    </row>
    <row r="23" spans="1:3" ht="12.75">
      <c r="A23" s="1" t="s">
        <v>20</v>
      </c>
      <c r="B23" s="7">
        <v>13.66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102.53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284.26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2.7799999999999727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3.4948076923076927</v>
      </c>
      <c r="C32" s="69"/>
    </row>
    <row r="33" spans="1:3" ht="12.75">
      <c r="A33" t="s">
        <v>23</v>
      </c>
      <c r="B33" s="2">
        <f>B25/B2</f>
        <v>1.9717307692307693</v>
      </c>
      <c r="C33" s="69"/>
    </row>
    <row r="34" spans="1:3" ht="12.75">
      <c r="A34" t="s">
        <v>27</v>
      </c>
      <c r="B34" s="2">
        <f>B27/B2</f>
        <v>5.466538461538462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74</v>
      </c>
      <c r="C2" s="69"/>
    </row>
    <row r="3" spans="1:3" ht="12.75">
      <c r="A3" t="s">
        <v>133</v>
      </c>
      <c r="B3" s="10">
        <v>3.3</v>
      </c>
      <c r="C3" s="72" t="s">
        <v>149</v>
      </c>
    </row>
    <row r="4" spans="1:3" ht="12.75">
      <c r="A4" t="s">
        <v>28</v>
      </c>
      <c r="B4" s="2">
        <f>B2*B3</f>
        <v>244.2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16.5</v>
      </c>
      <c r="C7" s="69"/>
    </row>
    <row r="8" spans="1:3" ht="12.75">
      <c r="A8" s="1" t="s">
        <v>9</v>
      </c>
      <c r="B8" s="11">
        <v>19.7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57.13</v>
      </c>
      <c r="C11" s="69"/>
    </row>
    <row r="12" spans="1:3" ht="12.75">
      <c r="A12" s="1" t="s">
        <v>11</v>
      </c>
      <c r="B12" s="11">
        <v>5</v>
      </c>
      <c r="C12" s="69"/>
    </row>
    <row r="13" spans="1:3" ht="12.75">
      <c r="A13" s="1" t="s">
        <v>13</v>
      </c>
      <c r="B13" s="11">
        <v>16.89</v>
      </c>
      <c r="C13" s="69"/>
    </row>
    <row r="14" spans="1:3" ht="12.75">
      <c r="A14" s="1" t="s">
        <v>14</v>
      </c>
      <c r="B14" s="11">
        <v>20.59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4.17</v>
      </c>
      <c r="C17" s="69"/>
    </row>
    <row r="18" spans="1:3" ht="12.75">
      <c r="A18" t="s">
        <v>2</v>
      </c>
      <c r="B18" s="2">
        <f>SUM(B7:B17)</f>
        <v>158.48000000000002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9.01</v>
      </c>
      <c r="C21" s="69"/>
    </row>
    <row r="22" spans="1:3" ht="12.75">
      <c r="A22" s="1" t="s">
        <v>19</v>
      </c>
      <c r="B22" s="7">
        <v>24.2</v>
      </c>
      <c r="C22" s="69"/>
    </row>
    <row r="23" spans="1:3" ht="12.75">
      <c r="A23" s="1" t="s">
        <v>20</v>
      </c>
      <c r="B23" s="7">
        <v>14.12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104.33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262.81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-18.610000000000014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2.141621621621622</v>
      </c>
      <c r="C32" s="69"/>
    </row>
    <row r="33" spans="1:3" ht="12.75">
      <c r="A33" t="s">
        <v>23</v>
      </c>
      <c r="B33" s="2">
        <f>B25/B2</f>
        <v>1.4098648648648648</v>
      </c>
      <c r="C33" s="69"/>
    </row>
    <row r="34" spans="1:3" ht="12.75">
      <c r="A34" t="s">
        <v>27</v>
      </c>
      <c r="B34" s="2">
        <f>B27/B2</f>
        <v>3.5514864864864863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122</v>
      </c>
      <c r="C2" s="69"/>
    </row>
    <row r="3" spans="1:3" ht="12.75">
      <c r="A3" t="s">
        <v>133</v>
      </c>
      <c r="B3" s="12">
        <v>3.35</v>
      </c>
      <c r="C3" s="69"/>
    </row>
    <row r="4" spans="1:3" ht="12.75">
      <c r="A4" t="s">
        <v>28</v>
      </c>
      <c r="B4" s="2">
        <f>B2*B3</f>
        <v>408.7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82.05</v>
      </c>
      <c r="C7" s="69"/>
    </row>
    <row r="8" spans="1:3" ht="12.75">
      <c r="A8" s="1" t="s">
        <v>9</v>
      </c>
      <c r="B8" s="11">
        <v>27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81.29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23.56</v>
      </c>
      <c r="C13" s="69"/>
    </row>
    <row r="14" spans="1:3" ht="12.75">
      <c r="A14" s="1" t="s">
        <v>14</v>
      </c>
      <c r="B14" s="11">
        <v>26.96</v>
      </c>
      <c r="C14" s="69"/>
    </row>
    <row r="15" spans="1:3" ht="12.75">
      <c r="A15" s="1" t="s">
        <v>15</v>
      </c>
      <c r="B15" s="11">
        <v>22.14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7.55</v>
      </c>
      <c r="C17" s="69"/>
    </row>
    <row r="18" spans="1:3" ht="12.75">
      <c r="A18" t="s">
        <v>2</v>
      </c>
      <c r="B18" s="2">
        <f>SUM(B7:B17)</f>
        <v>287.05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11.87</v>
      </c>
      <c r="C21" s="69"/>
    </row>
    <row r="22" spans="1:3" ht="12.75">
      <c r="A22" s="1" t="s">
        <v>19</v>
      </c>
      <c r="B22" s="7">
        <v>38.98</v>
      </c>
      <c r="C22" s="69"/>
    </row>
    <row r="23" spans="1:3" ht="12.75">
      <c r="A23" s="1" t="s">
        <v>20</v>
      </c>
      <c r="B23" s="7">
        <v>22.25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130.1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417.15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-8.449999999999989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2.3528688524590167</v>
      </c>
      <c r="C32" s="69"/>
    </row>
    <row r="33" spans="1:3" ht="12.75">
      <c r="A33" t="s">
        <v>23</v>
      </c>
      <c r="B33" s="2">
        <f>B25/B2</f>
        <v>1.0663934426229509</v>
      </c>
      <c r="C33" s="69"/>
    </row>
    <row r="34" spans="1:3" ht="12.75">
      <c r="A34" t="s">
        <v>27</v>
      </c>
      <c r="B34" s="2">
        <f>B27/B2</f>
        <v>3.419262295081967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32</v>
      </c>
      <c r="C2" s="69"/>
    </row>
    <row r="3" spans="1:3" ht="12.75">
      <c r="A3" t="s">
        <v>133</v>
      </c>
      <c r="B3" s="12">
        <v>8.15</v>
      </c>
      <c r="C3" s="69"/>
    </row>
    <row r="4" spans="1:3" ht="12.75">
      <c r="A4" t="s">
        <v>28</v>
      </c>
      <c r="B4">
        <f>B2*B3</f>
        <v>260.8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65.8</v>
      </c>
      <c r="C7" s="69" t="s">
        <v>138</v>
      </c>
    </row>
    <row r="8" spans="1:3" ht="12.75">
      <c r="A8" s="1" t="s">
        <v>9</v>
      </c>
      <c r="B8" s="11">
        <v>28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123</v>
      </c>
    </row>
    <row r="11" spans="1:3" ht="12.75">
      <c r="A11" s="1" t="s">
        <v>12</v>
      </c>
      <c r="B11" s="11">
        <v>10.22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15.6</v>
      </c>
      <c r="C13" s="69"/>
    </row>
    <row r="14" spans="1:3" ht="12.75">
      <c r="A14" s="1" t="s">
        <v>14</v>
      </c>
      <c r="B14" s="11">
        <v>20.89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</v>
      </c>
      <c r="C16" s="69"/>
    </row>
    <row r="17" spans="1:3" ht="12.75">
      <c r="A17" s="1" t="s">
        <v>17</v>
      </c>
      <c r="B17" s="12">
        <v>4.28</v>
      </c>
      <c r="C17" s="69"/>
    </row>
    <row r="18" spans="1:3" ht="12.75">
      <c r="A18" t="s">
        <v>2</v>
      </c>
      <c r="B18" s="2">
        <f>SUM(B7:B17)</f>
        <v>162.79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8.68</v>
      </c>
      <c r="C21" s="69"/>
    </row>
    <row r="22" spans="1:3" ht="12.75">
      <c r="A22" s="1" t="s">
        <v>19</v>
      </c>
      <c r="B22" s="7">
        <v>24.39</v>
      </c>
      <c r="C22" s="69"/>
    </row>
    <row r="23" spans="1:3" ht="12.75">
      <c r="A23" s="1" t="s">
        <v>20</v>
      </c>
      <c r="B23" s="7">
        <v>14.49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104.56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267.35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-6.550000000000011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5.0871875</v>
      </c>
      <c r="C32" s="69"/>
    </row>
    <row r="33" spans="1:3" ht="12.75">
      <c r="A33" t="s">
        <v>23</v>
      </c>
      <c r="B33" s="2">
        <f>B25/B2</f>
        <v>3.2675</v>
      </c>
      <c r="C33" s="69"/>
    </row>
    <row r="34" spans="1:3" ht="12.75">
      <c r="A34" t="s">
        <v>27</v>
      </c>
      <c r="B34" s="2">
        <f>B27/B2</f>
        <v>8.3546875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1720</v>
      </c>
      <c r="C2" s="69"/>
    </row>
    <row r="3" spans="1:3" ht="12.75">
      <c r="A3" t="s">
        <v>133</v>
      </c>
      <c r="B3" s="10">
        <v>0.27</v>
      </c>
      <c r="C3" s="69"/>
    </row>
    <row r="4" spans="1:3" ht="12.75">
      <c r="A4" t="s">
        <v>28</v>
      </c>
      <c r="B4" s="2">
        <f>B2*B3</f>
        <v>464.40000000000003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60.23</v>
      </c>
      <c r="C7" s="69"/>
    </row>
    <row r="8" spans="1:3" ht="12.75">
      <c r="A8" s="1" t="s">
        <v>9</v>
      </c>
      <c r="B8" s="11">
        <v>46.9</v>
      </c>
      <c r="C8" s="69" t="s">
        <v>124</v>
      </c>
    </row>
    <row r="9" spans="1:3" ht="12.75">
      <c r="A9" s="1" t="s">
        <v>24</v>
      </c>
      <c r="B9" s="11">
        <v>20</v>
      </c>
      <c r="C9" s="69" t="s">
        <v>125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35.34</v>
      </c>
      <c r="C11" s="69"/>
    </row>
    <row r="12" spans="1:3" ht="12.75">
      <c r="A12" s="1" t="s">
        <v>11</v>
      </c>
      <c r="B12" s="11">
        <v>13</v>
      </c>
      <c r="C12" s="69"/>
    </row>
    <row r="13" spans="1:3" ht="12.75">
      <c r="A13" s="1" t="s">
        <v>13</v>
      </c>
      <c r="B13" s="11">
        <v>16.1</v>
      </c>
      <c r="C13" s="69"/>
    </row>
    <row r="14" spans="1:3" ht="12.75">
      <c r="A14" s="1" t="s">
        <v>14</v>
      </c>
      <c r="B14" s="11">
        <v>21.97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13</v>
      </c>
      <c r="C16" s="69"/>
    </row>
    <row r="17" spans="1:3" ht="12.75">
      <c r="A17" s="1" t="s">
        <v>17</v>
      </c>
      <c r="B17" s="12">
        <v>6.12</v>
      </c>
      <c r="C17" s="69"/>
    </row>
    <row r="18" spans="1:3" ht="12.75">
      <c r="A18" t="s">
        <v>2</v>
      </c>
      <c r="B18" s="2">
        <f>SUM(B7:B17)</f>
        <v>232.66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9.04</v>
      </c>
      <c r="C21" s="69"/>
    </row>
    <row r="22" spans="1:3" ht="12.75">
      <c r="A22" s="1" t="s">
        <v>19</v>
      </c>
      <c r="B22" s="7">
        <v>27.39</v>
      </c>
      <c r="C22" s="69"/>
    </row>
    <row r="23" spans="1:3" ht="12.75">
      <c r="A23" s="1" t="s">
        <v>20</v>
      </c>
      <c r="B23" s="7">
        <v>15.79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102.22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334.88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129.52000000000004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0.1352674418604651</v>
      </c>
      <c r="C32" s="69"/>
    </row>
    <row r="33" spans="1:3" ht="12.75">
      <c r="A33" t="s">
        <v>23</v>
      </c>
      <c r="B33" s="13">
        <f>B25/B2</f>
        <v>0.059430232558139534</v>
      </c>
      <c r="C33" s="69"/>
    </row>
    <row r="34" spans="1:3" ht="12.75">
      <c r="A34" t="s">
        <v>27</v>
      </c>
      <c r="B34" s="13">
        <f>B27/B2</f>
        <v>0.19469767441860464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1710</v>
      </c>
      <c r="C2" s="69"/>
    </row>
    <row r="3" spans="1:3" ht="12.75">
      <c r="A3" t="s">
        <v>133</v>
      </c>
      <c r="B3" s="10">
        <v>0.176</v>
      </c>
      <c r="C3" s="69"/>
    </row>
    <row r="4" spans="1:3" ht="12.75">
      <c r="A4" t="s">
        <v>28</v>
      </c>
      <c r="B4">
        <f>B2*B3</f>
        <v>300.96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34.1</v>
      </c>
      <c r="C7" s="72"/>
    </row>
    <row r="8" spans="1:3" ht="12.75">
      <c r="A8" s="1" t="s">
        <v>9</v>
      </c>
      <c r="B8" s="11">
        <v>27.7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5</v>
      </c>
      <c r="C10" s="69" t="s">
        <v>126</v>
      </c>
    </row>
    <row r="11" spans="1:3" ht="12.75">
      <c r="A11" s="1" t="s">
        <v>12</v>
      </c>
      <c r="B11" s="11">
        <v>40.03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16.61</v>
      </c>
      <c r="C13" s="69"/>
    </row>
    <row r="14" spans="1:3" ht="12.75">
      <c r="A14" s="1" t="s">
        <v>14</v>
      </c>
      <c r="B14" s="11">
        <v>20.52</v>
      </c>
      <c r="C14" s="69"/>
    </row>
    <row r="15" spans="1:3" ht="12.75">
      <c r="A15" s="1" t="s">
        <v>15</v>
      </c>
      <c r="B15" s="11">
        <v>5.13</v>
      </c>
      <c r="C15" s="69"/>
    </row>
    <row r="16" spans="1:3" ht="12.75">
      <c r="A16" s="1" t="s">
        <v>16</v>
      </c>
      <c r="B16" s="11">
        <v>9.5</v>
      </c>
      <c r="C16" s="69" t="s">
        <v>131</v>
      </c>
    </row>
    <row r="17" spans="1:3" ht="12.75">
      <c r="A17" s="1" t="s">
        <v>17</v>
      </c>
      <c r="B17" s="12">
        <v>4.69</v>
      </c>
      <c r="C17" s="69"/>
    </row>
    <row r="18" spans="1:3" ht="12.75">
      <c r="A18" t="s">
        <v>2</v>
      </c>
      <c r="B18" s="2">
        <f>SUM(B7:B17)</f>
        <v>178.28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9.3</v>
      </c>
      <c r="C21" s="69"/>
    </row>
    <row r="22" spans="1:3" ht="12.75">
      <c r="A22" s="1" t="s">
        <v>19</v>
      </c>
      <c r="B22" s="7">
        <v>25.64</v>
      </c>
      <c r="C22" s="69"/>
    </row>
    <row r="23" spans="1:3" ht="12.75">
      <c r="A23" s="1" t="s">
        <v>20</v>
      </c>
      <c r="B23" s="7">
        <v>15.81</v>
      </c>
      <c r="C23" s="69"/>
    </row>
    <row r="24" spans="1:3" ht="12.75">
      <c r="A24" s="1" t="s">
        <v>21</v>
      </c>
      <c r="B24" s="8">
        <v>57</v>
      </c>
      <c r="C24" s="69"/>
    </row>
    <row r="25" spans="1:3" ht="12.75">
      <c r="A25" t="s">
        <v>4</v>
      </c>
      <c r="B25" s="2">
        <f>SUM(B21:B24)</f>
        <v>107.75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286.03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14.930000000000007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0.10425730994152047</v>
      </c>
      <c r="C32" s="69"/>
    </row>
    <row r="33" spans="1:3" ht="12.75">
      <c r="A33" t="s">
        <v>23</v>
      </c>
      <c r="B33" s="13">
        <f>B25/B2</f>
        <v>0.06301169590643275</v>
      </c>
      <c r="C33" s="69"/>
    </row>
    <row r="34" spans="1:3" ht="12.75">
      <c r="A34" t="s">
        <v>27</v>
      </c>
      <c r="B34" s="13">
        <f>B27/B2</f>
        <v>0.1672690058479532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2017-12-22T19:10:08Z</cp:lastPrinted>
  <dcterms:created xsi:type="dcterms:W3CDTF">2005-01-10T15:34:54Z</dcterms:created>
  <dcterms:modified xsi:type="dcterms:W3CDTF">2019-12-17T20:42:57Z</dcterms:modified>
  <cp:category/>
  <cp:version/>
  <cp:contentType/>
  <cp:contentStatus/>
</cp:coreProperties>
</file>