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<sst xmlns="http://schemas.openxmlformats.org/spreadsheetml/2006/main" count="729" uniqueCount="173">
  <si>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</si>
  <si>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</si>
  <si>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</si>
  <si>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</si>
  <si>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</si>
  <si>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</si>
  <si>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</si>
  <si>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</si>
  <si>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</si>
  <si>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</si>
  <si>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</si>
  <si>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</si>
  <si>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</si>
  <si>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</si>
  <si>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</si>
  <si>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</si>
  <si>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</si>
  <si>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</si>
  <si>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</si>
  <si>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</si>
  <si>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</si>
  <si>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</si>
  <si>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</si>
  <si>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</si>
  <si>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</si>
  <si>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</si>
  <si>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</si>
  <si>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</si>
  <si>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</si>
  <si>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</si>
  <si>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</si>
  <si>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</si>
  <si>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</si>
  <si>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</si>
  <si>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</si>
  <si>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</si>
  <si>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</si>
  <si>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</si>
  <si>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</si>
  <si>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</si>
  <si>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</si>
  <si>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</si>
  <si>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</si>
  <si>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</si>
  <si>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</si>
  <si>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</si>
  <si>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</si>
  <si>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</si>
  <si>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</si>
  <si>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</si>
  <si>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</si>
  <si>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</si>
  <si>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</si>
  <si>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</si>
  <si>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</si>
  <si>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</si>
  <si>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</si>
  <si>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</si>
  <si>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</si>
  <si>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</si>
  <si>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</si>
  <si>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</si>
  <si>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</si>
  <si>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</si>
  <si>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</si>
  <si>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</si>
  <si>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</si>
  <si>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</si>
  <si>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</si>
  <si>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</si>
  <si>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</si>
  <si>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</si>
  <si>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</si>
  <si>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</si>
  <si>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</si>
  <si>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</si>
  <si>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</si>
  <si>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</si>
  <si>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</si>
  <si>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</si>
  <si>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</si>
  <si>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</si>
  <si>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</si>
  <si>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</si>
  <si>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</si>
  <si>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</si>
  <si>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</si>
  <si>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</si>
  <si>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</si>
  <si>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</si>
  <si>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</si>
  <si>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</si>
  <si>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</si>
  <si>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</si>
  <si>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</si>
  <si>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</si>
  <si>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</si>
  <si>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</si>
  <si>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</si>
  <si>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</si>
  <si>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</si>
  <si>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</si>
  <si>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</si>
  <si>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</si>
  <si>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</si>
  <si>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</si>
  <si>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</si>
  <si>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</si>
  <si>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</si>
  <si>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</si>
  <si>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</si>
  <si>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</si>
  <si>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</si>
  <si>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</si>
  <si>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</si>
  <si>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</si>
  <si>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</si>
  <si>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</si>
  <si>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</si>
  <si>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</si>
  <si>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</si>
  <si>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</si>
  <si>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</si>
  <si>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</si>
  <si>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</si>
  <si>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</si>
  <si>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</si>
  <si>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</si>
  <si>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</si>
  <si>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</si>
  <si>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</si>
  <si>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</si>
  <si>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</si>
  <si>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</si>
  <si>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</si>
  <si>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</si>
  <si>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</si>
  <si>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</si>
  <si>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</si>
  <si>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</si>
  <si>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</si>
  <si>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</si>
  <si>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</si>
  <si>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</si>
  <si>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</si>
  <si>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</si>
  <si>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Wheat midge &amp; cereal grain aphid insect. would be $6</t>
  </si>
  <si>
    <t>Includes seed treatment for wireworn &amp; flea beetle</t>
  </si>
  <si>
    <t>Soybean aphid &amp; spider mite insect would be about $7</t>
  </si>
  <si>
    <t>Soil test, custom aerial application</t>
  </si>
  <si>
    <t>Soil test, two custom aerial applications</t>
  </si>
  <si>
    <t>Market</t>
  </si>
  <si>
    <t xml:space="preserve">  Market Price</t>
  </si>
  <si>
    <t xml:space="preserve">  Market Price </t>
  </si>
  <si>
    <t>seed treatment</t>
  </si>
  <si>
    <t>inoculant, rock roller rent, soil testing</t>
  </si>
  <si>
    <t>Fungicide for ascochyta/anthracnose would be about $16</t>
  </si>
  <si>
    <t xml:space="preserve">the whole farm cashflow.  This worksheet consists of three tables.  The first table lists the market </t>
  </si>
  <si>
    <t>Milling quality price, there is risk of quality discounts</t>
  </si>
  <si>
    <t>Includes $8 for inoculant and fungicide seed treatment</t>
  </si>
  <si>
    <t>Fungicide for white mold would cost about $18 plus applic.</t>
  </si>
  <si>
    <t>Cutworms and/or pea aphids chemical cost would be about $5</t>
  </si>
  <si>
    <t>Treatment for cutworms would be about $5</t>
  </si>
  <si>
    <t>Crop insurance is not available in some counties of this region</t>
  </si>
  <si>
    <t>Crop insurance is not available in most counties of this region</t>
  </si>
  <si>
    <t>North Dakota 2015 Projected Crop Budgets - North Central</t>
  </si>
  <si>
    <t>they are tied to program base acres, not to current crop selection or production.  Refer to the paper</t>
  </si>
  <si>
    <t>decoupled Price Loss Coverage (PLC) and Agricultural Risk Coverage (ARC) government payments because</t>
  </si>
  <si>
    <t>Malt price, feed quality occurs 35%, price est. is $2.87</t>
  </si>
  <si>
    <t>Yellow pea food quality. Estimate $7.75  green pea food quality</t>
  </si>
  <si>
    <t>and about $4.00 per bu. for feed quality.</t>
  </si>
  <si>
    <t>Yellow pea seed cost, use $47 cost/acre for green pea seed.</t>
  </si>
  <si>
    <t>Hired Labor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</si>
</sst>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0" fillId="0" borderId="0" xfId="0" applyFont="1" applyBorder="1" applyAlignment="1" quotePrefix="1">
      <alignment/>
    </xf>
    <xf numFmtId="0" fontId="50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0" fillId="0" borderId="19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7" t="s">
        <v>165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101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70" t="s">
        <v>102</v>
      </c>
      <c r="B4" s="43"/>
      <c r="C4" s="43"/>
      <c r="D4" s="43"/>
      <c r="E4" s="43"/>
      <c r="F4" s="43"/>
      <c r="G4" s="43"/>
      <c r="H4" s="43"/>
    </row>
    <row r="5" spans="1:8" ht="12.75">
      <c r="A5" s="18" t="s">
        <v>103</v>
      </c>
      <c r="B5" s="43"/>
      <c r="C5" s="43"/>
      <c r="D5" s="43"/>
      <c r="E5" s="43"/>
      <c r="F5" s="43"/>
      <c r="G5" s="43"/>
      <c r="H5" s="43"/>
    </row>
    <row r="6" spans="1:8" ht="12.75">
      <c r="A6" s="18" t="s">
        <v>104</v>
      </c>
      <c r="B6" s="43"/>
      <c r="C6" s="43"/>
      <c r="D6" s="43"/>
      <c r="E6" s="43"/>
      <c r="F6" s="43"/>
      <c r="G6" s="43"/>
      <c r="H6" s="43"/>
    </row>
    <row r="7" spans="1:8" ht="12.75">
      <c r="A7" s="18" t="s">
        <v>105</v>
      </c>
      <c r="B7" s="43"/>
      <c r="C7" s="43"/>
      <c r="D7" s="43"/>
      <c r="E7" s="43"/>
      <c r="F7" s="43"/>
      <c r="G7" s="43"/>
      <c r="H7" s="43"/>
    </row>
    <row r="8" spans="1:8" ht="12.75">
      <c r="A8" s="18" t="s">
        <v>106</v>
      </c>
      <c r="B8" s="43"/>
      <c r="C8" s="43"/>
      <c r="D8" s="43"/>
      <c r="E8" s="43"/>
      <c r="F8" s="43"/>
      <c r="G8" s="43"/>
      <c r="H8" s="43"/>
    </row>
    <row r="9" spans="1:8" ht="12.75">
      <c r="A9" s="50" t="s">
        <v>167</v>
      </c>
      <c r="B9" s="43"/>
      <c r="C9" s="43"/>
      <c r="D9" s="43"/>
      <c r="E9" s="43"/>
      <c r="F9" s="43"/>
      <c r="G9" s="43"/>
      <c r="H9" s="43"/>
    </row>
    <row r="10" spans="1:8" ht="12.75">
      <c r="A10" s="50" t="s">
        <v>166</v>
      </c>
      <c r="B10" s="43"/>
      <c r="C10" s="43"/>
      <c r="D10" s="43"/>
      <c r="E10" s="43"/>
      <c r="F10" s="43"/>
      <c r="G10" s="43"/>
      <c r="H10" s="43"/>
    </row>
    <row r="11" spans="1:8" ht="12.75">
      <c r="A11" s="18" t="s">
        <v>107</v>
      </c>
      <c r="B11" s="43"/>
      <c r="C11" s="43"/>
      <c r="D11" s="43"/>
      <c r="E11" s="43"/>
      <c r="F11" s="43"/>
      <c r="G11" s="43"/>
      <c r="H11" s="43"/>
    </row>
    <row r="12" spans="1:8" ht="12.75">
      <c r="A12" s="18"/>
      <c r="B12" s="43"/>
      <c r="C12" s="43"/>
      <c r="D12" s="43"/>
      <c r="E12" s="43"/>
      <c r="F12" s="43"/>
      <c r="G12" s="43"/>
      <c r="H12" s="43"/>
    </row>
    <row r="13" spans="1:8" ht="12.75">
      <c r="A13" s="70" t="s">
        <v>108</v>
      </c>
      <c r="B13" s="44"/>
      <c r="C13" s="44"/>
      <c r="D13" s="43"/>
      <c r="E13" s="43"/>
      <c r="F13" s="43"/>
      <c r="G13" s="43"/>
      <c r="H13" s="43"/>
    </row>
    <row r="14" spans="1:8" ht="12.75">
      <c r="A14" s="18" t="s">
        <v>109</v>
      </c>
      <c r="B14" s="43"/>
      <c r="C14" s="43"/>
      <c r="D14" s="43"/>
      <c r="E14" s="43"/>
      <c r="F14" s="43"/>
      <c r="G14" s="43"/>
      <c r="H14" s="43"/>
    </row>
    <row r="15" spans="1:8" ht="12.75">
      <c r="A15" s="50" t="s">
        <v>157</v>
      </c>
      <c r="B15" s="43"/>
      <c r="C15" s="43"/>
      <c r="D15" s="43"/>
      <c r="E15" s="43"/>
      <c r="F15" s="43"/>
      <c r="G15" s="43"/>
      <c r="H15" s="43"/>
    </row>
    <row r="16" spans="1:8" ht="12.75">
      <c r="A16" s="18" t="s">
        <v>110</v>
      </c>
      <c r="B16" s="43"/>
      <c r="C16" s="43"/>
      <c r="D16" s="43"/>
      <c r="E16" s="43"/>
      <c r="F16" s="43"/>
      <c r="G16" s="43"/>
      <c r="H16" s="43"/>
    </row>
    <row r="17" spans="1:8" ht="12.75">
      <c r="A17" s="18" t="s">
        <v>111</v>
      </c>
      <c r="B17" s="43"/>
      <c r="C17" s="43"/>
      <c r="D17" s="43"/>
      <c r="E17" s="43"/>
      <c r="F17" s="43"/>
      <c r="G17" s="43"/>
      <c r="H17" s="43"/>
    </row>
    <row r="18" spans="1:8" ht="12.75">
      <c r="A18" s="50" t="s">
        <v>134</v>
      </c>
      <c r="B18" s="43"/>
      <c r="C18" s="43"/>
      <c r="D18" s="43"/>
      <c r="E18" s="43"/>
      <c r="F18" s="43"/>
      <c r="G18" s="43"/>
      <c r="H18" s="43"/>
    </row>
    <row r="19" spans="1:8" ht="12.75">
      <c r="A19" s="18" t="s">
        <v>112</v>
      </c>
      <c r="B19" s="43"/>
      <c r="C19" s="43"/>
      <c r="E19" s="43"/>
      <c r="F19" s="43"/>
      <c r="G19" s="43"/>
      <c r="H19" s="43"/>
    </row>
    <row r="20" spans="1:8" ht="12.75">
      <c r="A20" s="18" t="s">
        <v>113</v>
      </c>
      <c r="B20" s="43"/>
      <c r="C20" s="43"/>
      <c r="D20" s="43"/>
      <c r="E20" s="43"/>
      <c r="F20" s="43"/>
      <c r="G20" s="43"/>
      <c r="H20" s="43"/>
    </row>
    <row r="21" spans="1:8" ht="12.75">
      <c r="A21" s="18" t="s">
        <v>114</v>
      </c>
      <c r="B21" s="43"/>
      <c r="C21" s="43"/>
      <c r="D21" s="43"/>
      <c r="E21" s="43"/>
      <c r="F21" s="43"/>
      <c r="G21" s="43"/>
      <c r="H21" s="43"/>
    </row>
    <row r="22" spans="1:8" ht="12.75">
      <c r="A22" s="18" t="s">
        <v>115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70" t="s">
        <v>116</v>
      </c>
      <c r="B24" s="43"/>
      <c r="C24" s="43"/>
      <c r="D24" s="43"/>
      <c r="E24" s="43"/>
      <c r="F24" s="43"/>
      <c r="G24" s="43"/>
      <c r="H24" s="43"/>
    </row>
    <row r="25" spans="1:8" ht="12.75">
      <c r="A25" s="18" t="s">
        <v>117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8" t="s">
        <v>118</v>
      </c>
      <c r="B26" s="43"/>
      <c r="C26" s="43"/>
      <c r="D26" s="43"/>
      <c r="E26" s="43"/>
      <c r="F26" s="43"/>
      <c r="G26" s="43"/>
      <c r="H26" s="43"/>
    </row>
    <row r="27" spans="1:8" ht="12.75">
      <c r="A27" s="18" t="s">
        <v>119</v>
      </c>
      <c r="B27" s="43"/>
      <c r="C27" s="43"/>
      <c r="D27" s="43"/>
      <c r="E27" s="43"/>
      <c r="F27" s="43"/>
      <c r="G27" s="43"/>
      <c r="H27" s="43"/>
    </row>
    <row r="28" spans="1:8" ht="13.5">
      <c r="A28" s="18" t="s">
        <v>120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121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9" t="s">
        <v>128</v>
      </c>
      <c r="B32" s="41" t="s">
        <v>129</v>
      </c>
      <c r="C32" s="41"/>
      <c r="D32" s="45"/>
      <c r="E32" s="41" t="s">
        <v>130</v>
      </c>
      <c r="F32" s="41"/>
      <c r="G32" s="41"/>
      <c r="H32" s="41"/>
    </row>
    <row r="33" spans="1:11" ht="12.75">
      <c r="A33" s="41" t="s">
        <v>131</v>
      </c>
      <c r="B33" s="79" t="s">
        <v>132</v>
      </c>
      <c r="C33" s="80"/>
      <c r="D33" s="80"/>
      <c r="E33" s="80"/>
      <c r="F33" s="80"/>
      <c r="G33" s="80"/>
      <c r="H33" s="41" t="s">
        <v>133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4" t="s">
        <v>0</v>
      </c>
      <c r="C1" s="74" t="s">
        <v>30</v>
      </c>
    </row>
    <row r="2" spans="1:3" ht="12.75">
      <c r="A2" t="s">
        <v>29</v>
      </c>
      <c r="B2" s="9">
        <v>1430</v>
      </c>
      <c r="C2" s="71"/>
    </row>
    <row r="3" spans="1:3" ht="12.75">
      <c r="A3" t="s">
        <v>152</v>
      </c>
      <c r="B3" s="10">
        <v>0.249</v>
      </c>
      <c r="C3" s="71"/>
    </row>
    <row r="4" spans="1:3" ht="12.75">
      <c r="A4" t="s">
        <v>28</v>
      </c>
      <c r="B4">
        <f>B2*B3</f>
        <v>356.07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45</v>
      </c>
      <c r="C7" s="73" t="s">
        <v>147</v>
      </c>
    </row>
    <row r="8" spans="1:3" ht="12.75">
      <c r="A8" s="1" t="s">
        <v>9</v>
      </c>
      <c r="B8" s="11">
        <v>35.3</v>
      </c>
      <c r="C8" s="71"/>
    </row>
    <row r="9" spans="1:3" ht="12.75">
      <c r="A9" s="1" t="s">
        <v>24</v>
      </c>
      <c r="B9" s="11">
        <v>0</v>
      </c>
      <c r="C9" s="71" t="s">
        <v>139</v>
      </c>
    </row>
    <row r="10" spans="1:3" ht="12.75">
      <c r="A10" s="1" t="s">
        <v>10</v>
      </c>
      <c r="B10" s="11">
        <v>14</v>
      </c>
      <c r="C10" s="71" t="s">
        <v>141</v>
      </c>
    </row>
    <row r="11" spans="1:3" ht="12.75">
      <c r="A11" s="1" t="s">
        <v>12</v>
      </c>
      <c r="B11" s="11">
        <v>36.11</v>
      </c>
      <c r="C11" s="71"/>
    </row>
    <row r="12" spans="1:3" ht="12.75">
      <c r="A12" s="1" t="s">
        <v>11</v>
      </c>
      <c r="B12" s="11">
        <v>12.4</v>
      </c>
      <c r="C12" s="71"/>
    </row>
    <row r="13" spans="1:3" ht="12.75">
      <c r="A13" s="1" t="s">
        <v>13</v>
      </c>
      <c r="B13" s="11">
        <v>15.91</v>
      </c>
      <c r="C13" s="71"/>
    </row>
    <row r="14" spans="1:3" ht="12.75">
      <c r="A14" s="1" t="s">
        <v>14</v>
      </c>
      <c r="B14" s="11">
        <v>18.65</v>
      </c>
      <c r="C14" s="71"/>
    </row>
    <row r="15" spans="1:3" ht="12.75">
      <c r="A15" s="1" t="s">
        <v>15</v>
      </c>
      <c r="B15" s="11">
        <v>4.29</v>
      </c>
      <c r="C15" s="71"/>
    </row>
    <row r="16" spans="1:3" ht="12.75">
      <c r="A16" s="1" t="s">
        <v>16</v>
      </c>
      <c r="B16" s="11">
        <v>17.5</v>
      </c>
      <c r="C16" s="71" t="s">
        <v>150</v>
      </c>
    </row>
    <row r="17" spans="1:3" ht="12.75">
      <c r="A17" s="1" t="s">
        <v>17</v>
      </c>
      <c r="B17" s="12">
        <v>4.23</v>
      </c>
      <c r="C17" s="71"/>
    </row>
    <row r="18" spans="1:3" ht="12.75">
      <c r="A18" t="s">
        <v>2</v>
      </c>
      <c r="B18" s="2">
        <f>SUM(B7:B17)</f>
        <v>203.39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7.74</v>
      </c>
      <c r="C21" s="71"/>
    </row>
    <row r="22" spans="1:3" ht="12.75">
      <c r="A22" s="1" t="s">
        <v>19</v>
      </c>
      <c r="B22" s="7">
        <v>22.99</v>
      </c>
      <c r="C22" s="71"/>
    </row>
    <row r="23" spans="1:3" ht="12.75">
      <c r="A23" s="1" t="s">
        <v>20</v>
      </c>
      <c r="B23" s="7">
        <v>13.82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94.55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297.94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58.129999999999995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0.14223076923076922</v>
      </c>
      <c r="C32" s="71"/>
    </row>
    <row r="33" spans="1:3" ht="12.75">
      <c r="A33" t="s">
        <v>23</v>
      </c>
      <c r="B33" s="13">
        <f>B25/B2</f>
        <v>0.06611888111888112</v>
      </c>
      <c r="C33" s="71"/>
    </row>
    <row r="34" spans="1:3" ht="12.75">
      <c r="A34" t="s">
        <v>27</v>
      </c>
      <c r="B34" s="13">
        <f>B27/B2</f>
        <v>0.20834965034965036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4" t="s">
        <v>0</v>
      </c>
      <c r="C1" s="74" t="s">
        <v>30</v>
      </c>
    </row>
    <row r="2" spans="1:3" ht="12.75">
      <c r="A2" t="s">
        <v>29</v>
      </c>
      <c r="B2" s="9">
        <v>1570</v>
      </c>
      <c r="C2" s="71"/>
    </row>
    <row r="3" spans="1:3" ht="12.75">
      <c r="A3" t="s">
        <v>152</v>
      </c>
      <c r="B3" s="10">
        <v>0.172</v>
      </c>
      <c r="C3" s="71"/>
    </row>
    <row r="4" spans="1:3" ht="12.75">
      <c r="A4" t="s">
        <v>28</v>
      </c>
      <c r="B4">
        <f>B2*B3</f>
        <v>270.03999999999996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51.25</v>
      </c>
      <c r="C7" s="71"/>
    </row>
    <row r="8" spans="1:3" ht="12.75">
      <c r="A8" s="1" t="s">
        <v>9</v>
      </c>
      <c r="B8" s="11">
        <v>20.7</v>
      </c>
      <c r="C8" s="71"/>
    </row>
    <row r="9" spans="1:3" ht="12.75">
      <c r="A9" s="1" t="s">
        <v>24</v>
      </c>
      <c r="B9" s="11">
        <v>0</v>
      </c>
      <c r="C9" s="71" t="s">
        <v>142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69.23</v>
      </c>
      <c r="C11" s="71"/>
    </row>
    <row r="12" spans="1:3" ht="12.75">
      <c r="A12" s="1" t="s">
        <v>11</v>
      </c>
      <c r="B12" s="11">
        <v>11</v>
      </c>
      <c r="C12" s="71"/>
    </row>
    <row r="13" spans="1:3" ht="12.75">
      <c r="A13" s="1" t="s">
        <v>13</v>
      </c>
      <c r="B13" s="11">
        <v>14.6</v>
      </c>
      <c r="C13" s="71"/>
    </row>
    <row r="14" spans="1:3" ht="12.75">
      <c r="A14" s="1" t="s">
        <v>14</v>
      </c>
      <c r="B14" s="11">
        <v>18.18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3.96</v>
      </c>
      <c r="C17" s="71"/>
    </row>
    <row r="18" spans="1:3" ht="12.75">
      <c r="A18" t="s">
        <v>2</v>
      </c>
      <c r="B18" s="2">
        <f>SUM(B7:B17)</f>
        <v>190.42000000000002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7.19</v>
      </c>
      <c r="C21" s="71"/>
    </row>
    <row r="22" spans="1:3" ht="12.75">
      <c r="A22" s="1" t="s">
        <v>19</v>
      </c>
      <c r="B22" s="7">
        <v>21.18</v>
      </c>
      <c r="C22" s="71"/>
    </row>
    <row r="23" spans="1:3" ht="12.75">
      <c r="A23" s="1" t="s">
        <v>20</v>
      </c>
      <c r="B23" s="7">
        <v>12.49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90.86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281.28000000000003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-11.240000000000066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0.12128662420382166</v>
      </c>
      <c r="C32" s="71"/>
    </row>
    <row r="33" spans="1:3" ht="12.75">
      <c r="A33" t="s">
        <v>23</v>
      </c>
      <c r="B33" s="13">
        <f>B25/B2</f>
        <v>0.05787261146496815</v>
      </c>
      <c r="C33" s="71"/>
    </row>
    <row r="34" spans="1:3" ht="12.75">
      <c r="A34" t="s">
        <v>27</v>
      </c>
      <c r="B34" s="13">
        <f>B27/B2</f>
        <v>0.17915923566878983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4" t="s">
        <v>0</v>
      </c>
      <c r="C1" s="74" t="s">
        <v>30</v>
      </c>
    </row>
    <row r="2" spans="1:3" ht="12.75">
      <c r="A2" t="s">
        <v>29</v>
      </c>
      <c r="B2" s="9">
        <v>21</v>
      </c>
      <c r="C2" s="71"/>
    </row>
    <row r="3" spans="1:3" ht="12.75">
      <c r="A3" t="s">
        <v>152</v>
      </c>
      <c r="B3" s="12">
        <v>11.45</v>
      </c>
      <c r="C3" s="71"/>
    </row>
    <row r="4" spans="1:3" ht="12.75">
      <c r="A4" t="s">
        <v>28</v>
      </c>
      <c r="B4" s="2">
        <f>B2*B3</f>
        <v>240.45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14.4</v>
      </c>
      <c r="C7" s="71"/>
    </row>
    <row r="8" spans="1:3" ht="12.75">
      <c r="A8" s="1" t="s">
        <v>9</v>
      </c>
      <c r="B8" s="11">
        <v>28.5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28.77</v>
      </c>
      <c r="C11" s="71"/>
    </row>
    <row r="12" spans="1:3" ht="12.75">
      <c r="A12" s="1" t="s">
        <v>11</v>
      </c>
      <c r="B12" s="11">
        <v>6.6</v>
      </c>
      <c r="C12" s="71"/>
    </row>
    <row r="13" spans="1:3" ht="12.75">
      <c r="A13" s="1" t="s">
        <v>13</v>
      </c>
      <c r="B13" s="11">
        <v>13.44</v>
      </c>
      <c r="C13" s="71"/>
    </row>
    <row r="14" spans="1:3" ht="12.75">
      <c r="A14" s="1" t="s">
        <v>14</v>
      </c>
      <c r="B14" s="11">
        <v>17.8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2.36</v>
      </c>
      <c r="C17" s="71"/>
    </row>
    <row r="18" spans="1:3" ht="12.75">
      <c r="A18" t="s">
        <v>2</v>
      </c>
      <c r="B18" s="2">
        <f>SUM(B7:B17)</f>
        <v>113.36999999999999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6.89</v>
      </c>
      <c r="C21" s="71"/>
    </row>
    <row r="22" spans="1:3" ht="12.75">
      <c r="A22" s="1" t="s">
        <v>19</v>
      </c>
      <c r="B22" s="7">
        <v>20</v>
      </c>
      <c r="C22" s="71"/>
    </row>
    <row r="23" spans="1:3" ht="12.75">
      <c r="A23" s="1" t="s">
        <v>20</v>
      </c>
      <c r="B23" s="7">
        <v>11.77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88.66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202.02999999999997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38.420000000000016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5.398571428571428</v>
      </c>
      <c r="C32" s="71"/>
    </row>
    <row r="33" spans="1:3" ht="12.75">
      <c r="A33" t="s">
        <v>23</v>
      </c>
      <c r="B33" s="2">
        <f>B25/B2</f>
        <v>4.221904761904762</v>
      </c>
      <c r="C33" s="71"/>
    </row>
    <row r="34" spans="1:3" ht="12.75">
      <c r="A34" t="s">
        <v>27</v>
      </c>
      <c r="B34" s="2">
        <f>B27/B2</f>
        <v>9.62047619047619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4" t="s">
        <v>0</v>
      </c>
      <c r="C1" s="74" t="s">
        <v>30</v>
      </c>
    </row>
    <row r="2" spans="1:3" ht="12.75">
      <c r="A2" t="s">
        <v>29</v>
      </c>
      <c r="B2" s="9">
        <v>40</v>
      </c>
      <c r="C2" s="71"/>
    </row>
    <row r="3" spans="1:3" ht="12.75">
      <c r="A3" t="s">
        <v>152</v>
      </c>
      <c r="B3" s="12">
        <v>6.3</v>
      </c>
      <c r="C3" s="71" t="s">
        <v>169</v>
      </c>
    </row>
    <row r="4" spans="1:3" ht="12.75">
      <c r="A4" t="s">
        <v>28</v>
      </c>
      <c r="B4" s="2">
        <f>B2*B3</f>
        <v>252</v>
      </c>
      <c r="C4" s="71" t="s">
        <v>170</v>
      </c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38.25</v>
      </c>
      <c r="C7" s="71" t="s">
        <v>171</v>
      </c>
    </row>
    <row r="8" spans="1:3" ht="12.75">
      <c r="A8" s="1" t="s">
        <v>9</v>
      </c>
      <c r="B8" s="11">
        <v>31.75</v>
      </c>
      <c r="C8" s="71"/>
    </row>
    <row r="9" spans="1:3" ht="12.75">
      <c r="A9" s="1" t="s">
        <v>24</v>
      </c>
      <c r="B9" s="11">
        <v>1.5</v>
      </c>
      <c r="C9" s="71" t="s">
        <v>154</v>
      </c>
    </row>
    <row r="10" spans="1:3" ht="12.75">
      <c r="A10" s="1" t="s">
        <v>10</v>
      </c>
      <c r="B10" s="11">
        <v>0</v>
      </c>
      <c r="C10" s="71" t="s">
        <v>161</v>
      </c>
    </row>
    <row r="11" spans="1:3" ht="12.75">
      <c r="A11" s="1" t="s">
        <v>12</v>
      </c>
      <c r="B11" s="11">
        <v>11.65</v>
      </c>
      <c r="C11" s="71"/>
    </row>
    <row r="12" spans="1:3" ht="12.75">
      <c r="A12" s="1" t="s">
        <v>11</v>
      </c>
      <c r="B12" s="11">
        <v>7.5</v>
      </c>
      <c r="C12" s="71"/>
    </row>
    <row r="13" spans="1:3" ht="12.75">
      <c r="A13" s="1" t="s">
        <v>13</v>
      </c>
      <c r="B13" s="11">
        <v>14.19</v>
      </c>
      <c r="C13" s="71"/>
    </row>
    <row r="14" spans="1:3" ht="12.75">
      <c r="A14" s="1" t="s">
        <v>14</v>
      </c>
      <c r="B14" s="11">
        <v>18.56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 t="s">
        <v>155</v>
      </c>
    </row>
    <row r="17" spans="1:3" ht="12.75">
      <c r="A17" s="1" t="s">
        <v>17</v>
      </c>
      <c r="B17" s="12">
        <v>2.82</v>
      </c>
      <c r="C17" s="71"/>
    </row>
    <row r="18" spans="1:3" ht="12.75">
      <c r="A18" t="s">
        <v>2</v>
      </c>
      <c r="B18" s="2">
        <f>SUM(B7:B17)</f>
        <v>135.47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7.19</v>
      </c>
      <c r="C21" s="71"/>
    </row>
    <row r="22" spans="1:3" ht="12.75">
      <c r="A22" s="1" t="s">
        <v>19</v>
      </c>
      <c r="B22" s="7">
        <v>22.32</v>
      </c>
      <c r="C22" s="71"/>
    </row>
    <row r="23" spans="1:3" ht="12.75">
      <c r="A23" s="1" t="s">
        <v>20</v>
      </c>
      <c r="B23" s="7">
        <v>12.14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91.65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227.12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24.879999999999995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3.38675</v>
      </c>
      <c r="C32" s="71"/>
    </row>
    <row r="33" spans="1:3" ht="12.75">
      <c r="A33" t="s">
        <v>23</v>
      </c>
      <c r="B33" s="2">
        <f>B25/B2</f>
        <v>2.2912500000000002</v>
      </c>
      <c r="C33" s="71"/>
    </row>
    <row r="34" spans="1:3" ht="12.75">
      <c r="A34" t="s">
        <v>27</v>
      </c>
      <c r="B34" s="2">
        <f>B27/B2</f>
        <v>5.678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4" t="s">
        <v>0</v>
      </c>
      <c r="C1" s="74" t="s">
        <v>30</v>
      </c>
    </row>
    <row r="2" spans="1:3" ht="12.75">
      <c r="A2" t="s">
        <v>29</v>
      </c>
      <c r="B2" s="9">
        <v>66</v>
      </c>
      <c r="C2" s="71"/>
    </row>
    <row r="3" spans="1:3" ht="12.75">
      <c r="A3" t="s">
        <v>152</v>
      </c>
      <c r="B3" s="12">
        <v>2.49</v>
      </c>
      <c r="C3" s="71"/>
    </row>
    <row r="4" spans="1:3" ht="12.75">
      <c r="A4" t="s">
        <v>28</v>
      </c>
      <c r="B4" s="2">
        <f>B2*B3</f>
        <v>164.34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12</v>
      </c>
      <c r="C7" s="71"/>
    </row>
    <row r="8" spans="1:3" ht="12.75">
      <c r="A8" s="1" t="s">
        <v>9</v>
      </c>
      <c r="B8" s="11">
        <v>9.8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47.41</v>
      </c>
      <c r="C11" s="71"/>
    </row>
    <row r="12" spans="1:3" ht="12.75">
      <c r="A12" s="1" t="s">
        <v>11</v>
      </c>
      <c r="B12" s="11">
        <v>8.3</v>
      </c>
      <c r="C12" s="71"/>
    </row>
    <row r="13" spans="1:3" ht="12.75">
      <c r="A13" s="1" t="s">
        <v>13</v>
      </c>
      <c r="B13" s="11">
        <v>17.05</v>
      </c>
      <c r="C13" s="71"/>
    </row>
    <row r="14" spans="1:3" ht="12.75">
      <c r="A14" s="1" t="s">
        <v>14</v>
      </c>
      <c r="B14" s="11">
        <v>19.42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2.45</v>
      </c>
      <c r="C17" s="71"/>
    </row>
    <row r="18" spans="1:3" ht="12.75">
      <c r="A18" t="s">
        <v>2</v>
      </c>
      <c r="B18" s="2">
        <f>SUM(B7:B17)</f>
        <v>117.92999999999999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</v>
      </c>
      <c r="C21" s="71"/>
    </row>
    <row r="22" spans="1:3" ht="12.75">
      <c r="A22" s="1" t="s">
        <v>19</v>
      </c>
      <c r="B22" s="7">
        <v>23</v>
      </c>
      <c r="C22" s="71"/>
    </row>
    <row r="23" spans="1:3" ht="12.75">
      <c r="A23" s="1" t="s">
        <v>20</v>
      </c>
      <c r="B23" s="7">
        <v>13.99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94.99000000000001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212.92000000000002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-48.58000000000001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1.7868181818181816</v>
      </c>
      <c r="C32" s="71"/>
    </row>
    <row r="33" spans="1:3" ht="12.75">
      <c r="A33" t="s">
        <v>23</v>
      </c>
      <c r="B33" s="2">
        <f>B25/B2</f>
        <v>1.4392424242424244</v>
      </c>
      <c r="C33" s="71"/>
    </row>
    <row r="34" spans="1:3" ht="12.75">
      <c r="A34" t="s">
        <v>27</v>
      </c>
      <c r="B34" s="2">
        <f>B27/B2</f>
        <v>3.2260606060606065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4" t="s">
        <v>0</v>
      </c>
      <c r="C1" s="74" t="s">
        <v>30</v>
      </c>
    </row>
    <row r="2" spans="1:3" ht="12.75">
      <c r="A2" t="s">
        <v>29</v>
      </c>
      <c r="B2" s="9">
        <v>1460</v>
      </c>
      <c r="C2" s="71"/>
    </row>
    <row r="3" spans="1:3" ht="12.75">
      <c r="A3" t="s">
        <v>152</v>
      </c>
      <c r="B3" s="10">
        <v>0.23</v>
      </c>
      <c r="C3" s="71"/>
    </row>
    <row r="4" spans="1:3" ht="12.75">
      <c r="A4" t="s">
        <v>28</v>
      </c>
      <c r="B4" s="2">
        <f>B2*B3</f>
        <v>335.8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28</v>
      </c>
      <c r="C7" s="71"/>
    </row>
    <row r="8" spans="1:3" ht="12.75">
      <c r="A8" s="1" t="s">
        <v>9</v>
      </c>
      <c r="B8" s="11">
        <v>36.4</v>
      </c>
      <c r="C8" s="71" t="s">
        <v>143</v>
      </c>
    </row>
    <row r="9" spans="1:3" ht="12.75">
      <c r="A9" s="1" t="s">
        <v>24</v>
      </c>
      <c r="B9" s="11">
        <v>0</v>
      </c>
      <c r="C9" s="71" t="s">
        <v>156</v>
      </c>
    </row>
    <row r="10" spans="1:3" ht="12.75">
      <c r="A10" s="1" t="s">
        <v>10</v>
      </c>
      <c r="B10" s="11">
        <v>0</v>
      </c>
      <c r="C10" s="71" t="s">
        <v>162</v>
      </c>
    </row>
    <row r="11" spans="1:3" ht="12.75">
      <c r="A11" s="1" t="s">
        <v>12</v>
      </c>
      <c r="B11" s="11">
        <v>7.09</v>
      </c>
      <c r="C11" s="71"/>
    </row>
    <row r="12" spans="1:3" ht="12.75">
      <c r="A12" s="1" t="s">
        <v>11</v>
      </c>
      <c r="B12" s="11">
        <v>13.2</v>
      </c>
      <c r="C12" s="71"/>
    </row>
    <row r="13" spans="1:3" ht="12.75">
      <c r="A13" s="1" t="s">
        <v>13</v>
      </c>
      <c r="B13" s="11">
        <v>13.78</v>
      </c>
      <c r="C13" s="71"/>
    </row>
    <row r="14" spans="1:3" ht="12.75">
      <c r="A14" s="1" t="s">
        <v>14</v>
      </c>
      <c r="B14" s="11">
        <v>19.27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/>
    </row>
    <row r="17" spans="1:3" ht="12.75">
      <c r="A17" s="1" t="s">
        <v>17</v>
      </c>
      <c r="B17" s="12">
        <v>2.7</v>
      </c>
      <c r="C17" s="71"/>
    </row>
    <row r="18" spans="1:3" ht="12.75">
      <c r="A18" t="s">
        <v>2</v>
      </c>
      <c r="B18" s="2">
        <f>SUM(B7:B17)</f>
        <v>129.69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7.26</v>
      </c>
      <c r="C21" s="71"/>
    </row>
    <row r="22" spans="1:3" ht="12.75">
      <c r="A22" s="1" t="s">
        <v>19</v>
      </c>
      <c r="B22" s="7">
        <v>22.5</v>
      </c>
      <c r="C22" s="71"/>
    </row>
    <row r="23" spans="1:3" ht="12.75">
      <c r="A23" s="1" t="s">
        <v>20</v>
      </c>
      <c r="B23" s="7">
        <v>12.44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92.19999999999999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221.89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113.91000000000003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0.08882876712328767</v>
      </c>
      <c r="C32" s="71"/>
    </row>
    <row r="33" spans="1:3" ht="12.75">
      <c r="A33" t="s">
        <v>23</v>
      </c>
      <c r="B33" s="13">
        <f>B25/B2</f>
        <v>0.06315068493150684</v>
      </c>
      <c r="C33" s="71"/>
    </row>
    <row r="34" spans="1:3" ht="12.75">
      <c r="A34" t="s">
        <v>27</v>
      </c>
      <c r="B34" s="13">
        <f>B27/B2</f>
        <v>0.15197945205479452</v>
      </c>
      <c r="C34" s="7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4" t="s">
        <v>0</v>
      </c>
      <c r="C1" s="74" t="s">
        <v>30</v>
      </c>
    </row>
    <row r="2" spans="1:3" ht="12.75">
      <c r="A2" t="s">
        <v>29</v>
      </c>
      <c r="B2" s="75">
        <v>900</v>
      </c>
      <c r="C2" s="71"/>
    </row>
    <row r="3" spans="1:3" ht="12.75">
      <c r="A3" t="s">
        <v>152</v>
      </c>
      <c r="B3" s="76">
        <v>0.294</v>
      </c>
      <c r="C3" s="71"/>
    </row>
    <row r="4" spans="1:3" ht="12.75">
      <c r="A4" t="s">
        <v>28</v>
      </c>
      <c r="B4" s="2">
        <f>B2*B3</f>
        <v>264.59999999999997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20.4</v>
      </c>
      <c r="C7" s="71"/>
    </row>
    <row r="8" spans="1:3" ht="12.75">
      <c r="A8" s="1" t="s">
        <v>9</v>
      </c>
      <c r="B8" s="11">
        <v>20.1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6</v>
      </c>
      <c r="C10" s="71" t="s">
        <v>144</v>
      </c>
    </row>
    <row r="11" spans="1:3" ht="12.75">
      <c r="A11" s="1" t="s">
        <v>12</v>
      </c>
      <c r="B11" s="11">
        <v>28.57</v>
      </c>
      <c r="C11" s="71"/>
    </row>
    <row r="12" spans="1:3" ht="12.75">
      <c r="A12" s="1" t="s">
        <v>11</v>
      </c>
      <c r="B12" s="11">
        <v>15.5</v>
      </c>
      <c r="C12" s="73" t="s">
        <v>163</v>
      </c>
    </row>
    <row r="13" spans="1:3" ht="12.75">
      <c r="A13" s="1" t="s">
        <v>13</v>
      </c>
      <c r="B13" s="11">
        <v>13.95</v>
      </c>
      <c r="C13" s="71"/>
    </row>
    <row r="14" spans="1:3" ht="12.75">
      <c r="A14" s="1" t="s">
        <v>14</v>
      </c>
      <c r="B14" s="11">
        <v>18.07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2.64</v>
      </c>
      <c r="C17" s="71"/>
    </row>
    <row r="18" spans="1:3" ht="12.75">
      <c r="A18" t="s">
        <v>2</v>
      </c>
      <c r="B18" s="2">
        <f>SUM(B7:B17)</f>
        <v>126.73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7.12</v>
      </c>
      <c r="C21" s="71"/>
    </row>
    <row r="22" spans="1:3" ht="12.75">
      <c r="A22" s="1" t="s">
        <v>19</v>
      </c>
      <c r="B22" s="7">
        <v>20.58</v>
      </c>
      <c r="C22" s="71"/>
    </row>
    <row r="23" spans="1:3" ht="12.75">
      <c r="A23" s="1" t="s">
        <v>20</v>
      </c>
      <c r="B23" s="7">
        <v>12.7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90.4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217.13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47.46999999999997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0.1408111111111111</v>
      </c>
      <c r="C32" s="71"/>
    </row>
    <row r="33" spans="1:3" ht="12.75">
      <c r="A33" t="s">
        <v>23</v>
      </c>
      <c r="B33" s="13">
        <f>B25/B2</f>
        <v>0.10044444444444445</v>
      </c>
      <c r="C33" s="71"/>
    </row>
    <row r="34" spans="1:3" ht="12.75">
      <c r="A34" t="s">
        <v>27</v>
      </c>
      <c r="B34" s="13">
        <f>B27/B2</f>
        <v>0.24125555555555556</v>
      </c>
      <c r="C34" s="7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4" t="s">
        <v>0</v>
      </c>
      <c r="C1" s="74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152</v>
      </c>
      <c r="B3" s="10">
        <v>0.243</v>
      </c>
      <c r="C3" s="71"/>
    </row>
    <row r="4" spans="1:3" ht="12.75">
      <c r="A4" t="s">
        <v>28</v>
      </c>
      <c r="B4" s="2">
        <f>B2*B3</f>
        <v>230.85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31</v>
      </c>
      <c r="C7" s="71"/>
    </row>
    <row r="8" spans="1:3" ht="12.75">
      <c r="A8" s="1" t="s">
        <v>9</v>
      </c>
      <c r="B8" s="11">
        <v>18.1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17.53</v>
      </c>
      <c r="C11" s="71"/>
    </row>
    <row r="12" spans="1:3" ht="12.75">
      <c r="A12" s="1" t="s">
        <v>11</v>
      </c>
      <c r="B12" s="11">
        <v>10.5</v>
      </c>
      <c r="C12" s="73" t="s">
        <v>164</v>
      </c>
    </row>
    <row r="13" spans="1:3" ht="12.75">
      <c r="A13" s="1" t="s">
        <v>13</v>
      </c>
      <c r="B13" s="11">
        <v>13.65</v>
      </c>
      <c r="C13" s="71"/>
    </row>
    <row r="14" spans="1:3" ht="12.75">
      <c r="A14" s="1" t="s">
        <v>14</v>
      </c>
      <c r="B14" s="11">
        <v>17.44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2.33</v>
      </c>
      <c r="C17" s="71"/>
    </row>
    <row r="18" spans="1:3" ht="12.75">
      <c r="A18" t="s">
        <v>2</v>
      </c>
      <c r="B18" s="2">
        <f>SUM(B7:B17)</f>
        <v>112.05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6.97</v>
      </c>
      <c r="C21" s="71"/>
    </row>
    <row r="22" spans="1:3" ht="12.75">
      <c r="A22" s="1" t="s">
        <v>19</v>
      </c>
      <c r="B22" s="7">
        <v>20.09</v>
      </c>
      <c r="C22" s="71"/>
    </row>
    <row r="23" spans="1:3" ht="12.75">
      <c r="A23" s="1" t="s">
        <v>20</v>
      </c>
      <c r="B23" s="7">
        <v>12.03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89.09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201.14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29.710000000000008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0.11794736842105263</v>
      </c>
      <c r="C32" s="71"/>
    </row>
    <row r="33" spans="1:3" ht="12.75">
      <c r="A33" t="s">
        <v>23</v>
      </c>
      <c r="B33" s="13">
        <f>B25/B2</f>
        <v>0.09377894736842106</v>
      </c>
      <c r="C33" s="71"/>
    </row>
    <row r="34" spans="1:3" ht="12.75">
      <c r="A34" t="s">
        <v>27</v>
      </c>
      <c r="B34" s="13">
        <f>B27/B2</f>
        <v>0.21172631578947368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4" t="s">
        <v>0</v>
      </c>
      <c r="C1" s="74" t="s">
        <v>30</v>
      </c>
    </row>
    <row r="2" spans="1:3" ht="12.75">
      <c r="A2" t="s">
        <v>29</v>
      </c>
      <c r="B2" s="9">
        <v>1300</v>
      </c>
      <c r="C2" s="71"/>
    </row>
    <row r="3" spans="1:3" ht="12.75">
      <c r="A3" t="s">
        <v>152</v>
      </c>
      <c r="B3" s="10">
        <v>0.075</v>
      </c>
      <c r="C3" s="71"/>
    </row>
    <row r="4" spans="1:3" ht="12.75">
      <c r="A4" t="s">
        <v>28</v>
      </c>
      <c r="B4" s="2">
        <f>B2*B3</f>
        <v>97.5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7.5</v>
      </c>
      <c r="C7" s="71"/>
    </row>
    <row r="8" spans="1:3" ht="12.75">
      <c r="A8" s="1" t="s">
        <v>9</v>
      </c>
      <c r="B8" s="11">
        <v>9.7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17.42</v>
      </c>
      <c r="C11" s="71"/>
    </row>
    <row r="12" spans="1:3" ht="12.75">
      <c r="A12" s="1" t="s">
        <v>11</v>
      </c>
      <c r="B12" s="11">
        <v>0</v>
      </c>
      <c r="C12" s="71"/>
    </row>
    <row r="13" spans="1:3" ht="12.75">
      <c r="A13" s="1" t="s">
        <v>13</v>
      </c>
      <c r="B13" s="11">
        <v>14.57</v>
      </c>
      <c r="C13" s="71"/>
    </row>
    <row r="14" spans="1:3" ht="12.75">
      <c r="A14" s="1" t="s">
        <v>14</v>
      </c>
      <c r="B14" s="11">
        <v>18.34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1.47</v>
      </c>
      <c r="C17" s="71"/>
    </row>
    <row r="18" spans="1:3" ht="12.75">
      <c r="A18" t="s">
        <v>2</v>
      </c>
      <c r="B18" s="2">
        <f>SUM(B7:B17)</f>
        <v>70.5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7.3</v>
      </c>
      <c r="C21" s="71"/>
    </row>
    <row r="22" spans="1:3" ht="12.75">
      <c r="A22" s="1" t="s">
        <v>19</v>
      </c>
      <c r="B22" s="7">
        <v>21.06</v>
      </c>
      <c r="C22" s="71"/>
    </row>
    <row r="23" spans="1:3" ht="12.75">
      <c r="A23" s="1" t="s">
        <v>20</v>
      </c>
      <c r="B23" s="7">
        <v>12.96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91.32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161.82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-64.32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13">
        <f>B18/B2</f>
        <v>0.05423076923076923</v>
      </c>
      <c r="C32" s="71"/>
    </row>
    <row r="33" spans="1:3" ht="12.75">
      <c r="A33" t="s">
        <v>23</v>
      </c>
      <c r="B33" s="13">
        <f>B25/B2</f>
        <v>0.07024615384615385</v>
      </c>
      <c r="C33" s="71"/>
    </row>
    <row r="34" spans="1:3" ht="12.75">
      <c r="A34" t="s">
        <v>27</v>
      </c>
      <c r="B34" s="13">
        <f>B27/B2</f>
        <v>0.12447692307692307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4" t="s">
        <v>0</v>
      </c>
      <c r="C1" s="74" t="s">
        <v>30</v>
      </c>
    </row>
    <row r="2" spans="1:3" ht="12.75">
      <c r="A2" t="s">
        <v>29</v>
      </c>
      <c r="B2" s="9">
        <v>50</v>
      </c>
      <c r="C2" s="71"/>
    </row>
    <row r="3" spans="1:3" ht="12.75">
      <c r="A3" t="s">
        <v>152</v>
      </c>
      <c r="B3" s="12">
        <v>5.41</v>
      </c>
      <c r="C3" s="71"/>
    </row>
    <row r="4" spans="1:3" ht="12.75">
      <c r="A4" t="s">
        <v>28</v>
      </c>
      <c r="B4" s="2">
        <f>B2*B3</f>
        <v>270.5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11.55</v>
      </c>
      <c r="C7" s="71"/>
    </row>
    <row r="8" spans="1:3" ht="12.75">
      <c r="A8" s="1" t="s">
        <v>9</v>
      </c>
      <c r="B8" s="11">
        <v>23.9</v>
      </c>
      <c r="C8" s="71"/>
    </row>
    <row r="9" spans="1:3" ht="12.75">
      <c r="A9" s="1" t="s">
        <v>24</v>
      </c>
      <c r="B9" s="11">
        <v>9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74.3</v>
      </c>
      <c r="C11" s="71"/>
    </row>
    <row r="12" spans="1:3" ht="12.75">
      <c r="A12" s="1" t="s">
        <v>11</v>
      </c>
      <c r="B12" s="11">
        <v>13.7</v>
      </c>
      <c r="C12" s="71"/>
    </row>
    <row r="13" spans="1:3" ht="12.75">
      <c r="A13" s="1" t="s">
        <v>13</v>
      </c>
      <c r="B13" s="11">
        <v>14.38</v>
      </c>
      <c r="C13" s="71"/>
    </row>
    <row r="14" spans="1:3" ht="12.75">
      <c r="A14" s="1" t="s">
        <v>14</v>
      </c>
      <c r="B14" s="11">
        <v>17.12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3.64</v>
      </c>
      <c r="C17" s="71"/>
    </row>
    <row r="18" spans="1:3" ht="12.75">
      <c r="A18" t="s">
        <v>2</v>
      </c>
      <c r="B18" s="2">
        <f>SUM(B7:B17)</f>
        <v>175.08999999999997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6.93</v>
      </c>
      <c r="C21" s="71"/>
    </row>
    <row r="22" spans="1:3" ht="12.75">
      <c r="A22" s="1" t="s">
        <v>19</v>
      </c>
      <c r="B22" s="7">
        <v>19.84</v>
      </c>
      <c r="C22" s="71"/>
    </row>
    <row r="23" spans="1:3" ht="12.75">
      <c r="A23" s="1" t="s">
        <v>20</v>
      </c>
      <c r="B23" s="7">
        <v>10.93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87.7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262.78999999999996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7.710000000000036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3.5017999999999994</v>
      </c>
      <c r="C32" s="71"/>
    </row>
    <row r="33" spans="1:3" ht="12.75">
      <c r="A33" t="s">
        <v>23</v>
      </c>
      <c r="B33" s="2">
        <f>B25/B2</f>
        <v>1.754</v>
      </c>
      <c r="C33" s="71"/>
    </row>
    <row r="34" spans="1:3" ht="12.75">
      <c r="A34" t="s">
        <v>27</v>
      </c>
      <c r="B34" s="2">
        <f>B27/B2</f>
        <v>5.255799999999999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51"/>
      <c r="B1" s="52" t="s">
        <v>151</v>
      </c>
      <c r="C1" s="52" t="s">
        <v>69</v>
      </c>
      <c r="D1" s="52" t="s">
        <v>122</v>
      </c>
      <c r="E1" s="53" t="s">
        <v>77</v>
      </c>
      <c r="F1" s="52" t="s">
        <v>81</v>
      </c>
      <c r="G1" s="52" t="s">
        <v>82</v>
      </c>
      <c r="H1" s="54" t="s">
        <v>72</v>
      </c>
    </row>
    <row r="2" spans="1:8" ht="12.75">
      <c r="A2" s="55" t="s">
        <v>67</v>
      </c>
      <c r="B2" s="15" t="s">
        <v>68</v>
      </c>
      <c r="C2" s="15" t="s">
        <v>70</v>
      </c>
      <c r="D2" s="46" t="s">
        <v>123</v>
      </c>
      <c r="E2" s="16" t="s">
        <v>78</v>
      </c>
      <c r="F2" s="15" t="s">
        <v>78</v>
      </c>
      <c r="G2" s="15" t="s">
        <v>78</v>
      </c>
      <c r="H2" s="56" t="s">
        <v>71</v>
      </c>
    </row>
    <row r="3" spans="1:8" ht="12.75">
      <c r="A3" s="38" t="s">
        <v>52</v>
      </c>
      <c r="B3" s="47">
        <f>HRSW!B4</f>
        <v>249.9</v>
      </c>
      <c r="C3" s="47">
        <f>HRSW!B18</f>
        <v>159.59999999999997</v>
      </c>
      <c r="D3" s="17">
        <f>B3-C3</f>
        <v>90.30000000000004</v>
      </c>
      <c r="E3" s="19">
        <v>800</v>
      </c>
      <c r="F3" s="20">
        <f aca="true" t="shared" si="0" ref="F3:F20">B3*E3</f>
        <v>199920</v>
      </c>
      <c r="G3" s="20">
        <f aca="true" t="shared" si="1" ref="G3:G20">E3*C3</f>
        <v>127679.99999999997</v>
      </c>
      <c r="H3" s="31">
        <f>F3-G3</f>
        <v>72240.00000000003</v>
      </c>
    </row>
    <row r="4" spans="1:8" ht="12.75">
      <c r="A4" s="38" t="s">
        <v>53</v>
      </c>
      <c r="B4" s="47">
        <f>Durum!B4</f>
        <v>271.05</v>
      </c>
      <c r="C4" s="47">
        <f>Durum!B18</f>
        <v>175.54</v>
      </c>
      <c r="D4" s="17">
        <f aca="true" t="shared" si="2" ref="D4:D20">B4-C4</f>
        <v>95.51000000000002</v>
      </c>
      <c r="E4" s="19">
        <v>0</v>
      </c>
      <c r="F4" s="20">
        <f t="shared" si="0"/>
        <v>0</v>
      </c>
      <c r="G4" s="20">
        <f t="shared" si="1"/>
        <v>0</v>
      </c>
      <c r="H4" s="31">
        <f aca="true" t="shared" si="3" ref="H4:H20">F4-G4</f>
        <v>0</v>
      </c>
    </row>
    <row r="5" spans="1:8" ht="12.75">
      <c r="A5" s="38" t="s">
        <v>54</v>
      </c>
      <c r="B5" s="47">
        <f>Barley!B4</f>
        <v>293.58</v>
      </c>
      <c r="C5" s="47">
        <f>Barley!B18</f>
        <v>152.76000000000002</v>
      </c>
      <c r="D5" s="17">
        <f t="shared" si="2"/>
        <v>140.81999999999996</v>
      </c>
      <c r="E5" s="19">
        <v>600</v>
      </c>
      <c r="F5" s="20">
        <f t="shared" si="0"/>
        <v>176148</v>
      </c>
      <c r="G5" s="20">
        <f t="shared" si="1"/>
        <v>91656.00000000001</v>
      </c>
      <c r="H5" s="31">
        <f t="shared" si="3"/>
        <v>84491.99999999999</v>
      </c>
    </row>
    <row r="6" spans="1:8" ht="12.75">
      <c r="A6" s="38" t="s">
        <v>26</v>
      </c>
      <c r="B6" s="47">
        <f>Corn!B4</f>
        <v>339.5</v>
      </c>
      <c r="C6" s="47">
        <f>Corn!B18</f>
        <v>270.03999999999996</v>
      </c>
      <c r="D6" s="17">
        <f t="shared" si="2"/>
        <v>69.46000000000004</v>
      </c>
      <c r="E6" s="19">
        <v>0</v>
      </c>
      <c r="F6" s="20">
        <f t="shared" si="0"/>
        <v>0</v>
      </c>
      <c r="G6" s="20">
        <f t="shared" si="1"/>
        <v>0</v>
      </c>
      <c r="H6" s="31">
        <f t="shared" si="3"/>
        <v>0</v>
      </c>
    </row>
    <row r="7" spans="1:8" ht="12.75">
      <c r="A7" s="38" t="s">
        <v>25</v>
      </c>
      <c r="B7" s="47">
        <f>Soyb!B4</f>
        <v>274.34999999999997</v>
      </c>
      <c r="C7" s="47">
        <f>Soyb!B18</f>
        <v>144.15</v>
      </c>
      <c r="D7" s="17">
        <f t="shared" si="2"/>
        <v>130.19999999999996</v>
      </c>
      <c r="E7" s="19">
        <v>400</v>
      </c>
      <c r="F7" s="20">
        <f t="shared" si="0"/>
        <v>109739.99999999999</v>
      </c>
      <c r="G7" s="20">
        <f t="shared" si="1"/>
        <v>57660</v>
      </c>
      <c r="H7" s="31">
        <f t="shared" si="3"/>
        <v>52079.999999999985</v>
      </c>
    </row>
    <row r="8" spans="1:8" ht="12.75">
      <c r="A8" s="38" t="s">
        <v>87</v>
      </c>
      <c r="B8" s="47">
        <f>Drybean!B4</f>
        <v>387.5</v>
      </c>
      <c r="C8" s="47">
        <f>Drybean!B18</f>
        <v>201.35000000000002</v>
      </c>
      <c r="D8" s="17">
        <f t="shared" si="2"/>
        <v>186.14999999999998</v>
      </c>
      <c r="E8" s="19">
        <v>0</v>
      </c>
      <c r="F8" s="20">
        <f t="shared" si="0"/>
        <v>0</v>
      </c>
      <c r="G8" s="20">
        <f t="shared" si="1"/>
        <v>0</v>
      </c>
      <c r="H8" s="31">
        <f t="shared" si="3"/>
        <v>0</v>
      </c>
    </row>
    <row r="9" spans="1:8" ht="12.75">
      <c r="A9" s="38" t="s">
        <v>55</v>
      </c>
      <c r="B9" s="47">
        <f>Oil_SF!B4</f>
        <v>267.27</v>
      </c>
      <c r="C9" s="47">
        <f>Oil_SF!B18</f>
        <v>172.85</v>
      </c>
      <c r="D9" s="17">
        <f t="shared" si="2"/>
        <v>94.41999999999999</v>
      </c>
      <c r="E9" s="19">
        <v>0</v>
      </c>
      <c r="F9" s="20">
        <f t="shared" si="0"/>
        <v>0</v>
      </c>
      <c r="G9" s="20">
        <f t="shared" si="1"/>
        <v>0</v>
      </c>
      <c r="H9" s="31">
        <f t="shared" si="3"/>
        <v>0</v>
      </c>
    </row>
    <row r="10" spans="1:8" ht="12.75">
      <c r="A10" s="38" t="s">
        <v>56</v>
      </c>
      <c r="B10" s="47">
        <f>Conf_SF!B4</f>
        <v>356.07</v>
      </c>
      <c r="C10" s="47">
        <f>Conf_SF!B18</f>
        <v>203.39</v>
      </c>
      <c r="D10" s="17">
        <f t="shared" si="2"/>
        <v>152.68</v>
      </c>
      <c r="E10" s="19">
        <v>200</v>
      </c>
      <c r="F10" s="20">
        <f t="shared" si="0"/>
        <v>71214</v>
      </c>
      <c r="G10" s="20">
        <f t="shared" si="1"/>
        <v>40678</v>
      </c>
      <c r="H10" s="31">
        <f t="shared" si="3"/>
        <v>30536</v>
      </c>
    </row>
    <row r="11" spans="1:8" ht="12.75">
      <c r="A11" s="38" t="s">
        <v>57</v>
      </c>
      <c r="B11" s="47">
        <f>Canola!B4</f>
        <v>270.03999999999996</v>
      </c>
      <c r="C11" s="47">
        <f>Canola!B18</f>
        <v>190.42000000000002</v>
      </c>
      <c r="D11" s="17">
        <f t="shared" si="2"/>
        <v>79.61999999999995</v>
      </c>
      <c r="E11" s="19">
        <v>0</v>
      </c>
      <c r="F11" s="20">
        <f t="shared" si="0"/>
        <v>0</v>
      </c>
      <c r="G11" s="20">
        <f t="shared" si="1"/>
        <v>0</v>
      </c>
      <c r="H11" s="31">
        <f t="shared" si="3"/>
        <v>0</v>
      </c>
    </row>
    <row r="12" spans="1:8" ht="12.75">
      <c r="A12" s="38" t="s">
        <v>58</v>
      </c>
      <c r="B12" s="47">
        <f>Flax!B4</f>
        <v>240.45</v>
      </c>
      <c r="C12" s="47">
        <f>Flax!B18</f>
        <v>113.36999999999999</v>
      </c>
      <c r="D12" s="17">
        <f t="shared" si="2"/>
        <v>127.08</v>
      </c>
      <c r="E12" s="19">
        <v>200</v>
      </c>
      <c r="F12" s="20">
        <f t="shared" si="0"/>
        <v>48090</v>
      </c>
      <c r="G12" s="20">
        <f t="shared" si="1"/>
        <v>22673.999999999996</v>
      </c>
      <c r="H12" s="31">
        <f t="shared" si="3"/>
        <v>25416.000000000004</v>
      </c>
    </row>
    <row r="13" spans="1:8" ht="12.75">
      <c r="A13" s="38" t="s">
        <v>61</v>
      </c>
      <c r="B13" s="47">
        <f>Peas!B4</f>
        <v>252</v>
      </c>
      <c r="C13" s="47">
        <f>Peas!B18</f>
        <v>135.47</v>
      </c>
      <c r="D13" s="17">
        <f t="shared" si="2"/>
        <v>116.53</v>
      </c>
      <c r="E13" s="19">
        <v>0</v>
      </c>
      <c r="F13" s="20">
        <f t="shared" si="0"/>
        <v>0</v>
      </c>
      <c r="G13" s="20">
        <f t="shared" si="1"/>
        <v>0</v>
      </c>
      <c r="H13" s="31">
        <f t="shared" si="3"/>
        <v>0</v>
      </c>
    </row>
    <row r="14" spans="1:8" ht="12.75">
      <c r="A14" s="38" t="s">
        <v>62</v>
      </c>
      <c r="B14" s="47">
        <f>Oats!B4</f>
        <v>164.34</v>
      </c>
      <c r="C14" s="47">
        <f>Oats!B18</f>
        <v>117.92999999999999</v>
      </c>
      <c r="D14" s="17">
        <f t="shared" si="2"/>
        <v>46.41000000000001</v>
      </c>
      <c r="E14" s="19">
        <v>0</v>
      </c>
      <c r="F14" s="20">
        <f t="shared" si="0"/>
        <v>0</v>
      </c>
      <c r="G14" s="20">
        <f t="shared" si="1"/>
        <v>0</v>
      </c>
      <c r="H14" s="31">
        <f t="shared" si="3"/>
        <v>0</v>
      </c>
    </row>
    <row r="15" spans="1:8" ht="12.75">
      <c r="A15" s="38" t="s">
        <v>63</v>
      </c>
      <c r="B15" s="47">
        <f>Lentil!B4</f>
        <v>335.8</v>
      </c>
      <c r="C15" s="47">
        <f>Lentil!B18</f>
        <v>129.69</v>
      </c>
      <c r="D15" s="17">
        <f t="shared" si="2"/>
        <v>206.11</v>
      </c>
      <c r="E15" s="19">
        <v>0</v>
      </c>
      <c r="F15" s="20">
        <f t="shared" si="0"/>
        <v>0</v>
      </c>
      <c r="G15" s="20">
        <f t="shared" si="1"/>
        <v>0</v>
      </c>
      <c r="H15" s="31">
        <f t="shared" si="3"/>
        <v>0</v>
      </c>
    </row>
    <row r="16" spans="1:8" ht="12.75">
      <c r="A16" s="38" t="s">
        <v>59</v>
      </c>
      <c r="B16" s="47">
        <f>Mustard!B4</f>
        <v>264.59999999999997</v>
      </c>
      <c r="C16" s="47">
        <f>Mustard!B18</f>
        <v>126.73</v>
      </c>
      <c r="D16" s="17">
        <f t="shared" si="2"/>
        <v>137.86999999999995</v>
      </c>
      <c r="E16" s="19">
        <v>0</v>
      </c>
      <c r="F16" s="20">
        <f t="shared" si="0"/>
        <v>0</v>
      </c>
      <c r="G16" s="20">
        <f t="shared" si="1"/>
        <v>0</v>
      </c>
      <c r="H16" s="31">
        <f t="shared" si="3"/>
        <v>0</v>
      </c>
    </row>
    <row r="17" spans="1:8" ht="12.75">
      <c r="A17" s="38" t="s">
        <v>60</v>
      </c>
      <c r="B17" s="47">
        <f>Buckwht!B4</f>
        <v>230.85</v>
      </c>
      <c r="C17" s="47">
        <f>Buckwht!B18</f>
        <v>112.05</v>
      </c>
      <c r="D17" s="17">
        <f t="shared" si="2"/>
        <v>118.8</v>
      </c>
      <c r="E17" s="19">
        <v>0</v>
      </c>
      <c r="F17" s="20">
        <f t="shared" si="0"/>
        <v>0</v>
      </c>
      <c r="G17" s="20">
        <f t="shared" si="1"/>
        <v>0</v>
      </c>
      <c r="H17" s="31">
        <f t="shared" si="3"/>
        <v>0</v>
      </c>
    </row>
    <row r="18" spans="1:8" ht="12.75">
      <c r="A18" s="38" t="s">
        <v>64</v>
      </c>
      <c r="B18" s="47">
        <f>Millet!B4</f>
        <v>97.5</v>
      </c>
      <c r="C18" s="47">
        <f>Millet!B18</f>
        <v>70.5</v>
      </c>
      <c r="D18" s="17">
        <f t="shared" si="2"/>
        <v>27</v>
      </c>
      <c r="E18" s="19">
        <v>0</v>
      </c>
      <c r="F18" s="20">
        <f t="shared" si="0"/>
        <v>0</v>
      </c>
      <c r="G18" s="20">
        <f t="shared" si="1"/>
        <v>0</v>
      </c>
      <c r="H18" s="31">
        <f t="shared" si="3"/>
        <v>0</v>
      </c>
    </row>
    <row r="19" spans="1:8" ht="12.75">
      <c r="A19" s="38" t="s">
        <v>65</v>
      </c>
      <c r="B19" s="47">
        <f>'Wint.Wht'!B4</f>
        <v>270.5</v>
      </c>
      <c r="C19" s="47">
        <f>'Wint.Wht'!B18</f>
        <v>175.08999999999997</v>
      </c>
      <c r="D19" s="17">
        <f t="shared" si="2"/>
        <v>95.41000000000003</v>
      </c>
      <c r="E19" s="19">
        <v>0</v>
      </c>
      <c r="F19" s="20">
        <f t="shared" si="0"/>
        <v>0</v>
      </c>
      <c r="G19" s="20">
        <f t="shared" si="1"/>
        <v>0</v>
      </c>
      <c r="H19" s="31">
        <f t="shared" si="3"/>
        <v>0</v>
      </c>
    </row>
    <row r="20" spans="1:8" ht="12.75">
      <c r="A20" s="38" t="s">
        <v>66</v>
      </c>
      <c r="B20" s="47">
        <f>Rye!B4</f>
        <v>264.44</v>
      </c>
      <c r="C20" s="47">
        <f>Rye!B18</f>
        <v>133.3</v>
      </c>
      <c r="D20" s="17">
        <f t="shared" si="2"/>
        <v>131.14</v>
      </c>
      <c r="E20" s="19">
        <v>0</v>
      </c>
      <c r="F20" s="20">
        <f t="shared" si="0"/>
        <v>0</v>
      </c>
      <c r="G20" s="20">
        <f t="shared" si="1"/>
        <v>0</v>
      </c>
      <c r="H20" s="31">
        <f t="shared" si="3"/>
        <v>0</v>
      </c>
    </row>
    <row r="21" spans="1:8" ht="12.75">
      <c r="A21" s="34" t="s">
        <v>83</v>
      </c>
      <c r="B21" s="14"/>
      <c r="C21" s="14"/>
      <c r="D21" s="14"/>
      <c r="E21" s="21">
        <f>SUM(E3:E20)</f>
        <v>2200</v>
      </c>
      <c r="F21" s="21">
        <f>SUM(F3:F20)</f>
        <v>605112</v>
      </c>
      <c r="G21" s="21">
        <f>SUM(G3:G20)</f>
        <v>340348</v>
      </c>
      <c r="H21" s="35">
        <f>SUM(H3:H20)</f>
        <v>264764</v>
      </c>
    </row>
    <row r="22" spans="1:7" ht="12.75">
      <c r="A22" s="4"/>
      <c r="B22" s="4"/>
      <c r="C22" s="4"/>
      <c r="D22" s="4"/>
      <c r="E22" s="17"/>
      <c r="F22" s="17"/>
      <c r="G22" s="17"/>
    </row>
    <row r="23" spans="1:8" ht="12.75">
      <c r="A23" s="3"/>
      <c r="B23" s="3"/>
      <c r="C23" s="83" t="s">
        <v>51</v>
      </c>
      <c r="D23" s="83"/>
      <c r="E23" s="83"/>
      <c r="F23" s="3"/>
      <c r="G23" s="3"/>
      <c r="H23" s="3"/>
    </row>
    <row r="24" spans="1:8" ht="12.75">
      <c r="A24" s="62" t="s">
        <v>79</v>
      </c>
      <c r="B24" s="63"/>
      <c r="C24" s="63"/>
      <c r="D24" s="64"/>
      <c r="E24" s="63" t="s">
        <v>80</v>
      </c>
      <c r="F24" s="63"/>
      <c r="G24" s="63"/>
      <c r="H24" s="57"/>
    </row>
    <row r="25" spans="1:8" ht="12.75">
      <c r="A25" s="84" t="s">
        <v>28</v>
      </c>
      <c r="B25" s="85"/>
      <c r="C25" s="20">
        <f>F21</f>
        <v>605112</v>
      </c>
      <c r="D25" s="4"/>
      <c r="E25" s="85" t="s">
        <v>74</v>
      </c>
      <c r="F25" s="85"/>
      <c r="G25" s="20">
        <f>G21</f>
        <v>340348</v>
      </c>
      <c r="H25" s="58"/>
    </row>
    <row r="26" spans="1:8" ht="12.75">
      <c r="A26" s="86" t="s">
        <v>84</v>
      </c>
      <c r="B26" s="87"/>
      <c r="C26" s="19">
        <v>0</v>
      </c>
      <c r="D26" s="65" t="s">
        <v>76</v>
      </c>
      <c r="E26" s="87" t="s">
        <v>125</v>
      </c>
      <c r="F26" s="87"/>
      <c r="G26" s="19">
        <v>47400</v>
      </c>
      <c r="H26" s="66" t="s">
        <v>76</v>
      </c>
    </row>
    <row r="27" spans="1:11" ht="12.75">
      <c r="A27" s="81"/>
      <c r="B27" s="82"/>
      <c r="C27" s="19">
        <v>0</v>
      </c>
      <c r="D27" s="4"/>
      <c r="E27" s="87" t="s">
        <v>73</v>
      </c>
      <c r="F27" s="87"/>
      <c r="G27" s="19">
        <v>110000</v>
      </c>
      <c r="H27" s="60"/>
      <c r="K27" s="67"/>
    </row>
    <row r="28" spans="1:8" ht="12.75">
      <c r="A28" s="81"/>
      <c r="B28" s="82"/>
      <c r="C28" s="19">
        <v>0</v>
      </c>
      <c r="D28" s="4"/>
      <c r="E28" s="87" t="s">
        <v>126</v>
      </c>
      <c r="F28" s="87"/>
      <c r="G28" s="19">
        <v>0</v>
      </c>
      <c r="H28" s="60"/>
    </row>
    <row r="29" spans="1:8" ht="12.75">
      <c r="A29" s="81"/>
      <c r="B29" s="82"/>
      <c r="C29" s="19">
        <v>0</v>
      </c>
      <c r="D29" s="4"/>
      <c r="E29" s="87" t="s">
        <v>75</v>
      </c>
      <c r="F29" s="87"/>
      <c r="G29" s="19">
        <v>0</v>
      </c>
      <c r="H29" s="60"/>
    </row>
    <row r="30" spans="1:8" ht="12.75">
      <c r="A30" s="81"/>
      <c r="B30" s="82"/>
      <c r="C30" s="19">
        <v>0</v>
      </c>
      <c r="D30" s="4"/>
      <c r="E30" s="82" t="s">
        <v>172</v>
      </c>
      <c r="F30" s="82"/>
      <c r="G30" s="19">
        <v>0</v>
      </c>
      <c r="H30" s="60"/>
    </row>
    <row r="31" spans="1:8" ht="12.75">
      <c r="A31" s="81"/>
      <c r="B31" s="82"/>
      <c r="C31" s="19">
        <v>0</v>
      </c>
      <c r="D31" s="4"/>
      <c r="E31" s="82"/>
      <c r="F31" s="82"/>
      <c r="G31" s="19">
        <v>0</v>
      </c>
      <c r="H31" s="60"/>
    </row>
    <row r="32" spans="1:8" ht="12.75">
      <c r="A32" s="81" t="s">
        <v>86</v>
      </c>
      <c r="B32" s="82"/>
      <c r="C32" s="23">
        <v>0</v>
      </c>
      <c r="D32" s="59"/>
      <c r="E32" s="82" t="s">
        <v>85</v>
      </c>
      <c r="F32" s="82"/>
      <c r="G32" s="23">
        <v>13700</v>
      </c>
      <c r="H32" s="60"/>
    </row>
    <row r="33" spans="1:8" ht="12.75">
      <c r="A33" s="38" t="s">
        <v>72</v>
      </c>
      <c r="B33" s="4"/>
      <c r="C33" s="20">
        <f>SUM(C25:C32)</f>
        <v>605112</v>
      </c>
      <c r="D33" s="4"/>
      <c r="E33" s="4" t="s">
        <v>72</v>
      </c>
      <c r="F33" s="4"/>
      <c r="G33" s="29">
        <f>SUM(G25:G32)</f>
        <v>511448</v>
      </c>
      <c r="H33" s="58"/>
    </row>
    <row r="34" spans="1:8" ht="12.75">
      <c r="A34" s="39" t="s">
        <v>124</v>
      </c>
      <c r="B34" s="3"/>
      <c r="C34" s="3"/>
      <c r="D34" s="3"/>
      <c r="E34" s="3"/>
      <c r="F34" s="3"/>
      <c r="G34" s="68">
        <f>C33-G33</f>
        <v>93664</v>
      </c>
      <c r="H34" s="61"/>
    </row>
    <row r="35" ht="12.75">
      <c r="G35" s="6"/>
    </row>
    <row r="36" spans="1:8" ht="12.75">
      <c r="A36" s="50" t="s">
        <v>145</v>
      </c>
      <c r="B36" s="88"/>
      <c r="C36" s="88"/>
      <c r="D36" s="88"/>
      <c r="E36" s="88"/>
      <c r="F36" s="69" t="s">
        <v>135</v>
      </c>
      <c r="G36" s="89"/>
      <c r="H36" s="89"/>
    </row>
    <row r="37" spans="3:6" ht="12.75">
      <c r="C37" s="48"/>
      <c r="D37" s="48"/>
      <c r="E37" s="48"/>
      <c r="F37" s="48"/>
    </row>
    <row r="38" spans="1:12" ht="12.75">
      <c r="A38" t="s">
        <v>30</v>
      </c>
      <c r="B38" s="90" t="s">
        <v>136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40" ht="12.75">
      <c r="A40" t="s">
        <v>127</v>
      </c>
    </row>
    <row r="41" spans="1:12" ht="12.75">
      <c r="A41" s="26" t="s">
        <v>88</v>
      </c>
      <c r="B41" s="27" t="s">
        <v>89</v>
      </c>
      <c r="C41" s="27" t="s">
        <v>90</v>
      </c>
      <c r="D41" s="27" t="s">
        <v>91</v>
      </c>
      <c r="E41" s="27" t="s">
        <v>92</v>
      </c>
      <c r="F41" s="27" t="s">
        <v>93</v>
      </c>
      <c r="G41" s="27" t="s">
        <v>94</v>
      </c>
      <c r="H41" s="27" t="s">
        <v>95</v>
      </c>
      <c r="I41" s="27" t="s">
        <v>96</v>
      </c>
      <c r="J41" s="27" t="s">
        <v>97</v>
      </c>
      <c r="K41" s="27" t="s">
        <v>98</v>
      </c>
      <c r="L41" s="28" t="s">
        <v>99</v>
      </c>
    </row>
    <row r="42" spans="1:12" ht="12.75">
      <c r="A42" s="37" t="s">
        <v>52</v>
      </c>
      <c r="B42" s="29">
        <f>$E3*HRSW!$B7</f>
        <v>14080.000000000002</v>
      </c>
      <c r="C42" s="29">
        <f>$E3*HRSW!$B8</f>
        <v>20960</v>
      </c>
      <c r="D42" s="29">
        <f>$E3*HRSW!$B9</f>
        <v>4400</v>
      </c>
      <c r="E42" s="29">
        <f>$E3*HRSW!$B10</f>
        <v>0</v>
      </c>
      <c r="F42" s="29">
        <f>$E3*HRSW!$B11</f>
        <v>47864</v>
      </c>
      <c r="G42" s="29">
        <f>$E3*HRSW!$B12</f>
        <v>10320</v>
      </c>
      <c r="H42" s="29">
        <f>$E3*HRSW!$B13</f>
        <v>11688</v>
      </c>
      <c r="I42" s="29">
        <f>$E3*HRSW!$B14</f>
        <v>14512</v>
      </c>
      <c r="J42" s="29">
        <f>$E3*HRSW!$B15</f>
        <v>0</v>
      </c>
      <c r="K42" s="29">
        <f>$E3*HRSW!$B16</f>
        <v>1200</v>
      </c>
      <c r="L42" s="30">
        <f>$E3*HRSW!$B17</f>
        <v>2656</v>
      </c>
    </row>
    <row r="43" spans="1:12" ht="12.75">
      <c r="A43" s="38" t="s">
        <v>53</v>
      </c>
      <c r="B43" s="20">
        <f>$E4*Durum!$B7</f>
        <v>0</v>
      </c>
      <c r="C43" s="20">
        <f>$E4*Durum!$B8</f>
        <v>0</v>
      </c>
      <c r="D43" s="20">
        <f>$E4*Durum!$B9</f>
        <v>0</v>
      </c>
      <c r="E43" s="20">
        <f>$E4*Durum!$B10</f>
        <v>0</v>
      </c>
      <c r="F43" s="20">
        <f>$E4*Durum!$B11</f>
        <v>0</v>
      </c>
      <c r="G43" s="20">
        <f>$E4*Durum!$B12</f>
        <v>0</v>
      </c>
      <c r="H43" s="20">
        <f>$E4*Durum!$B13</f>
        <v>0</v>
      </c>
      <c r="I43" s="20">
        <f>$E4*Durum!$B14</f>
        <v>0</v>
      </c>
      <c r="J43" s="20">
        <f>$E4*Durum!$B15</f>
        <v>0</v>
      </c>
      <c r="K43" s="20">
        <f>$E4*Durum!$B16</f>
        <v>0</v>
      </c>
      <c r="L43" s="31">
        <f>$E4*Durum!$B17</f>
        <v>0</v>
      </c>
    </row>
    <row r="44" spans="1:12" ht="12.75">
      <c r="A44" s="38" t="s">
        <v>54</v>
      </c>
      <c r="B44" s="20">
        <f>$E5*Barley!$B7</f>
        <v>8640</v>
      </c>
      <c r="C44" s="20">
        <f>$E5*Barley!$B8</f>
        <v>14220</v>
      </c>
      <c r="D44" s="20">
        <f>$E5*Barley!$B9</f>
        <v>3300</v>
      </c>
      <c r="E44" s="20">
        <f>$E5*Barley!$B10</f>
        <v>0</v>
      </c>
      <c r="F44" s="20">
        <f>$E5*Barley!$B11</f>
        <v>32760</v>
      </c>
      <c r="G44" s="20">
        <f>$E5*Barley!$B12</f>
        <v>9300</v>
      </c>
      <c r="H44" s="20">
        <f>$E5*Barley!$B13</f>
        <v>9498</v>
      </c>
      <c r="I44" s="20">
        <f>$E5*Barley!$B14</f>
        <v>11130</v>
      </c>
      <c r="J44" s="20">
        <f>$E5*Barley!$B15</f>
        <v>0</v>
      </c>
      <c r="K44" s="20">
        <f>$E5*Barley!$B16</f>
        <v>900</v>
      </c>
      <c r="L44" s="31">
        <f>$E5*Barley!$B17</f>
        <v>1908</v>
      </c>
    </row>
    <row r="45" spans="1:12" ht="12.75">
      <c r="A45" s="38" t="s">
        <v>26</v>
      </c>
      <c r="B45" s="20">
        <f>$E6*Corn!$B7</f>
        <v>0</v>
      </c>
      <c r="C45" s="20">
        <f>$E6*Corn!$B8</f>
        <v>0</v>
      </c>
      <c r="D45" s="20">
        <f>$E6*Corn!$B9</f>
        <v>0</v>
      </c>
      <c r="E45" s="20">
        <f>$E6*Corn!$B10</f>
        <v>0</v>
      </c>
      <c r="F45" s="20">
        <f>$E6*Corn!$B11</f>
        <v>0</v>
      </c>
      <c r="G45" s="20">
        <f>$E6*Corn!$B12</f>
        <v>0</v>
      </c>
      <c r="H45" s="20">
        <f>$E6*Corn!$B13</f>
        <v>0</v>
      </c>
      <c r="I45" s="20">
        <f>$E6*Corn!$B14</f>
        <v>0</v>
      </c>
      <c r="J45" s="20">
        <f>$E6*Corn!$B15</f>
        <v>0</v>
      </c>
      <c r="K45" s="20">
        <f>$E6*Corn!$B16</f>
        <v>0</v>
      </c>
      <c r="L45" s="31">
        <f>$E6*Corn!$B17</f>
        <v>0</v>
      </c>
    </row>
    <row r="46" spans="1:12" ht="12.75">
      <c r="A46" s="38" t="s">
        <v>25</v>
      </c>
      <c r="B46" s="20">
        <f>$E7*Soyb!$B7</f>
        <v>27700</v>
      </c>
      <c r="C46" s="20">
        <f>$E7*Soyb!$B8</f>
        <v>8000</v>
      </c>
      <c r="D46" s="20">
        <f>$E7*Soyb!$B9</f>
        <v>0</v>
      </c>
      <c r="E46" s="20">
        <f>$E7*Soyb!$B10</f>
        <v>0</v>
      </c>
      <c r="F46" s="20">
        <f>$E7*Soyb!$B11</f>
        <v>3120</v>
      </c>
      <c r="G46" s="20">
        <f>$E7*Soyb!$B12</f>
        <v>4480</v>
      </c>
      <c r="H46" s="20">
        <f>$E7*Soyb!$B13</f>
        <v>4800</v>
      </c>
      <c r="I46" s="20">
        <f>$E7*Soyb!$B14</f>
        <v>6459.999999999999</v>
      </c>
      <c r="J46" s="20">
        <f>$E7*Soyb!$B15</f>
        <v>0</v>
      </c>
      <c r="K46" s="20">
        <f>$E7*Soyb!$B16</f>
        <v>1900</v>
      </c>
      <c r="L46" s="31">
        <f>$E7*Soyb!$B17</f>
        <v>1200</v>
      </c>
    </row>
    <row r="47" spans="1:12" ht="12.75">
      <c r="A47" s="38" t="s">
        <v>87</v>
      </c>
      <c r="B47" s="20">
        <f>$E8*Drybean!$B7</f>
        <v>0</v>
      </c>
      <c r="C47" s="20">
        <f>$E8*Drybean!$B8</f>
        <v>0</v>
      </c>
      <c r="D47" s="20">
        <f>$E8*Drybean!$B9</f>
        <v>0</v>
      </c>
      <c r="E47" s="20">
        <f>$E8*Drybean!$B10</f>
        <v>0</v>
      </c>
      <c r="F47" s="20">
        <f>$E8*Drybean!$B11</f>
        <v>0</v>
      </c>
      <c r="G47" s="20">
        <f>$E8*Drybean!$B12</f>
        <v>0</v>
      </c>
      <c r="H47" s="20">
        <f>$E8*Drybean!$B13</f>
        <v>0</v>
      </c>
      <c r="I47" s="20">
        <f>$E8*Drybean!$B14</f>
        <v>0</v>
      </c>
      <c r="J47" s="20">
        <f>$E8*Drybean!$B15</f>
        <v>0</v>
      </c>
      <c r="K47" s="20">
        <f>$E8*Drybean!$B16</f>
        <v>0</v>
      </c>
      <c r="L47" s="31">
        <f>$E8*Drybean!$B17</f>
        <v>0</v>
      </c>
    </row>
    <row r="48" spans="1:12" ht="12.75">
      <c r="A48" s="38" t="s">
        <v>55</v>
      </c>
      <c r="B48" s="20">
        <f>$E9*Oil_SF!$B7</f>
        <v>0</v>
      </c>
      <c r="C48" s="20">
        <f>$E9*Oil_SF!$B8</f>
        <v>0</v>
      </c>
      <c r="D48" s="20">
        <f>$E9*Oil_SF!$B9</f>
        <v>0</v>
      </c>
      <c r="E48" s="20">
        <f>$E9*Oil_SF!$B10</f>
        <v>0</v>
      </c>
      <c r="F48" s="20">
        <f>$E9*Oil_SF!$B11</f>
        <v>0</v>
      </c>
      <c r="G48" s="20">
        <f>$E9*Oil_SF!$B12</f>
        <v>0</v>
      </c>
      <c r="H48" s="20">
        <f>$E9*Oil_SF!$B13</f>
        <v>0</v>
      </c>
      <c r="I48" s="20">
        <f>$E9*Oil_SF!$B14</f>
        <v>0</v>
      </c>
      <c r="J48" s="20">
        <f>$E9*Oil_SF!$B15</f>
        <v>0</v>
      </c>
      <c r="K48" s="20">
        <f>$E9*Oil_SF!$B16</f>
        <v>0</v>
      </c>
      <c r="L48" s="31">
        <f>$E9*Oil_SF!$B17</f>
        <v>0</v>
      </c>
    </row>
    <row r="49" spans="1:12" ht="12.75">
      <c r="A49" s="38" t="s">
        <v>56</v>
      </c>
      <c r="B49" s="20">
        <f>$E10*Conf_SF!$B7</f>
        <v>9000</v>
      </c>
      <c r="C49" s="20">
        <f>$E10*Conf_SF!$B8</f>
        <v>7059.999999999999</v>
      </c>
      <c r="D49" s="20">
        <f>$E10*Conf_SF!$B9</f>
        <v>0</v>
      </c>
      <c r="E49" s="20">
        <f>$E10*Conf_SF!$B10</f>
        <v>2800</v>
      </c>
      <c r="F49" s="20">
        <f>$E10*Conf_SF!$B11</f>
        <v>7222</v>
      </c>
      <c r="G49" s="20">
        <f>$E10*Conf_SF!$B12</f>
        <v>2480</v>
      </c>
      <c r="H49" s="20">
        <f>$E10*Conf_SF!$B13</f>
        <v>3182</v>
      </c>
      <c r="I49" s="20">
        <f>$E10*Conf_SF!$B14</f>
        <v>3729.9999999999995</v>
      </c>
      <c r="J49" s="20">
        <f>$E10*Conf_SF!$B15</f>
        <v>858</v>
      </c>
      <c r="K49" s="20">
        <f>$E10*Conf_SF!$B16</f>
        <v>3500</v>
      </c>
      <c r="L49" s="31">
        <f>$E10*Conf_SF!$B17</f>
        <v>846.0000000000001</v>
      </c>
    </row>
    <row r="50" spans="1:12" ht="12.75">
      <c r="A50" s="38" t="s">
        <v>57</v>
      </c>
      <c r="B50" s="20">
        <f>$E11*Canola!$B7</f>
        <v>0</v>
      </c>
      <c r="C50" s="20">
        <f>$E11*Canola!$B8</f>
        <v>0</v>
      </c>
      <c r="D50" s="20">
        <f>$E11*Canola!$B9</f>
        <v>0</v>
      </c>
      <c r="E50" s="20">
        <f>$E11*Canola!$B10</f>
        <v>0</v>
      </c>
      <c r="F50" s="20">
        <f>$E11*Canola!$B11</f>
        <v>0</v>
      </c>
      <c r="G50" s="20">
        <f>$E11*Canola!$B12</f>
        <v>0</v>
      </c>
      <c r="H50" s="20">
        <f>$E11*Canola!$B13</f>
        <v>0</v>
      </c>
      <c r="I50" s="20">
        <f>$E11*Canola!$B14</f>
        <v>0</v>
      </c>
      <c r="J50" s="20">
        <f>$E11*Canola!$B15</f>
        <v>0</v>
      </c>
      <c r="K50" s="20">
        <f>$E11*Canola!$B16</f>
        <v>0</v>
      </c>
      <c r="L50" s="31">
        <f>$E11*Canola!$B17</f>
        <v>0</v>
      </c>
    </row>
    <row r="51" spans="1:12" ht="12.75">
      <c r="A51" s="38" t="s">
        <v>58</v>
      </c>
      <c r="B51" s="20">
        <f>$E12*Flax!$B7</f>
        <v>2880</v>
      </c>
      <c r="C51" s="20">
        <f>$E12*Flax!$B8</f>
        <v>5700</v>
      </c>
      <c r="D51" s="20">
        <f>$E12*Flax!$B9</f>
        <v>0</v>
      </c>
      <c r="E51" s="20">
        <f>$E12*Flax!$B10</f>
        <v>0</v>
      </c>
      <c r="F51" s="20">
        <f>$E12*Flax!$B11</f>
        <v>5754</v>
      </c>
      <c r="G51" s="20">
        <f>$E12*Flax!$B12</f>
        <v>1320</v>
      </c>
      <c r="H51" s="20">
        <f>$E12*Flax!$B13</f>
        <v>2688</v>
      </c>
      <c r="I51" s="20">
        <f>$E12*Flax!$B14</f>
        <v>3560</v>
      </c>
      <c r="J51" s="20">
        <f>$E12*Flax!$B15</f>
        <v>0</v>
      </c>
      <c r="K51" s="20">
        <f>$E12*Flax!$B16</f>
        <v>300</v>
      </c>
      <c r="L51" s="31">
        <f>$E12*Flax!$B17</f>
        <v>472</v>
      </c>
    </row>
    <row r="52" spans="1:12" ht="12.75">
      <c r="A52" s="38" t="s">
        <v>61</v>
      </c>
      <c r="B52" s="20">
        <f>$E13*Peas!$B7</f>
        <v>0</v>
      </c>
      <c r="C52" s="20">
        <f>$E13*Peas!$B8</f>
        <v>0</v>
      </c>
      <c r="D52" s="20">
        <f>$E13*Peas!$B9</f>
        <v>0</v>
      </c>
      <c r="E52" s="20">
        <f>$E13*Peas!$B10</f>
        <v>0</v>
      </c>
      <c r="F52" s="20">
        <f>$E13*Peas!$B11</f>
        <v>0</v>
      </c>
      <c r="G52" s="20">
        <f>$E13*Peas!$B12</f>
        <v>0</v>
      </c>
      <c r="H52" s="20">
        <f>$E13*Peas!$B13</f>
        <v>0</v>
      </c>
      <c r="I52" s="20">
        <f>$E13*Peas!$B14</f>
        <v>0</v>
      </c>
      <c r="J52" s="20">
        <f>$E13*Peas!$B15</f>
        <v>0</v>
      </c>
      <c r="K52" s="20">
        <f>$E13*Peas!$B16</f>
        <v>0</v>
      </c>
      <c r="L52" s="31">
        <f>$E13*Peas!$B17</f>
        <v>0</v>
      </c>
    </row>
    <row r="53" spans="1:12" ht="12.75">
      <c r="A53" s="38" t="s">
        <v>62</v>
      </c>
      <c r="B53" s="32">
        <f>$E14*Oats!$B7</f>
        <v>0</v>
      </c>
      <c r="C53" s="20">
        <f>$E14*Oats!$B8</f>
        <v>0</v>
      </c>
      <c r="D53" s="20">
        <f>$E14*Oats!$B9</f>
        <v>0</v>
      </c>
      <c r="E53" s="20">
        <f>$E14*Oats!$B10</f>
        <v>0</v>
      </c>
      <c r="F53" s="20">
        <f>$E14*Oats!$B11</f>
        <v>0</v>
      </c>
      <c r="G53" s="20">
        <f>$E14*Oats!$B12</f>
        <v>0</v>
      </c>
      <c r="H53" s="20">
        <f>$E14*Oats!$B13</f>
        <v>0</v>
      </c>
      <c r="I53" s="20">
        <f>$E14*Oats!$B14</f>
        <v>0</v>
      </c>
      <c r="J53" s="20">
        <f>$E14*Oats!$B15</f>
        <v>0</v>
      </c>
      <c r="K53" s="20">
        <f>$E14*Oats!$B16</f>
        <v>0</v>
      </c>
      <c r="L53" s="31">
        <f>$E14*Oats!$B17</f>
        <v>0</v>
      </c>
    </row>
    <row r="54" spans="1:12" ht="12.75">
      <c r="A54" s="38" t="s">
        <v>63</v>
      </c>
      <c r="B54" s="32">
        <f>$E15*Lentil!$B7</f>
        <v>0</v>
      </c>
      <c r="C54" s="32">
        <f>$E15*Lentil!$B8</f>
        <v>0</v>
      </c>
      <c r="D54" s="32">
        <f>$E15*Lentil!$B9</f>
        <v>0</v>
      </c>
      <c r="E54" s="32">
        <f>$E15*Lentil!$B10</f>
        <v>0</v>
      </c>
      <c r="F54" s="32">
        <f>$E15*Lentil!$B11</f>
        <v>0</v>
      </c>
      <c r="G54" s="32">
        <f>$E15*Lentil!$B12</f>
        <v>0</v>
      </c>
      <c r="H54" s="32">
        <f>$E15*Lentil!$B13</f>
        <v>0</v>
      </c>
      <c r="I54" s="32">
        <f>$E15*Lentil!$B14</f>
        <v>0</v>
      </c>
      <c r="J54" s="32">
        <f>$E15*Lentil!$B15</f>
        <v>0</v>
      </c>
      <c r="K54" s="32">
        <f>$E15*Lentil!$B16</f>
        <v>0</v>
      </c>
      <c r="L54" s="33">
        <f>$E15*Lentil!$B17</f>
        <v>0</v>
      </c>
    </row>
    <row r="55" spans="1:12" ht="12.75">
      <c r="A55" s="38" t="s">
        <v>59</v>
      </c>
      <c r="B55" s="32">
        <f>$E16*Mustard!$B7</f>
        <v>0</v>
      </c>
      <c r="C55" s="32">
        <f>$E16*Mustard!$B8</f>
        <v>0</v>
      </c>
      <c r="D55" s="32">
        <f>$E16*Mustard!$B9</f>
        <v>0</v>
      </c>
      <c r="E55" s="32">
        <f>$E16*Mustard!$B10</f>
        <v>0</v>
      </c>
      <c r="F55" s="32">
        <f>$E16*Mustard!$B11</f>
        <v>0</v>
      </c>
      <c r="G55" s="32">
        <f>$E16*Mustard!$B12</f>
        <v>0</v>
      </c>
      <c r="H55" s="32">
        <f>$E16*Mustard!$B13</f>
        <v>0</v>
      </c>
      <c r="I55" s="32">
        <f>$E16*Mustard!$B14</f>
        <v>0</v>
      </c>
      <c r="J55" s="32">
        <f>$E16*Mustard!$B15</f>
        <v>0</v>
      </c>
      <c r="K55" s="32">
        <f>$E16*Mustard!$B16</f>
        <v>0</v>
      </c>
      <c r="L55" s="33">
        <f>$E16*Mustard!$B17</f>
        <v>0</v>
      </c>
    </row>
    <row r="56" spans="1:12" ht="12.75">
      <c r="A56" s="38" t="s">
        <v>60</v>
      </c>
      <c r="B56" s="32">
        <f>$E17*Buckwht!$B7</f>
        <v>0</v>
      </c>
      <c r="C56" s="32">
        <f>$E17*Buckwht!$B8</f>
        <v>0</v>
      </c>
      <c r="D56" s="32">
        <f>$E17*Buckwht!$B9</f>
        <v>0</v>
      </c>
      <c r="E56" s="32">
        <f>$E17*Buckwht!$B10</f>
        <v>0</v>
      </c>
      <c r="F56" s="32">
        <f>$E17*Buckwht!$B11</f>
        <v>0</v>
      </c>
      <c r="G56" s="32">
        <f>$E17*Buckwht!$B12</f>
        <v>0</v>
      </c>
      <c r="H56" s="32">
        <f>$E17*Buckwht!$B13</f>
        <v>0</v>
      </c>
      <c r="I56" s="32">
        <f>$E17*Buckwht!$B14</f>
        <v>0</v>
      </c>
      <c r="J56" s="32">
        <f>$E17*Buckwht!$B15</f>
        <v>0</v>
      </c>
      <c r="K56" s="32">
        <f>$E17*Buckwht!$B16</f>
        <v>0</v>
      </c>
      <c r="L56" s="33">
        <f>$E17*Buckwht!$B17</f>
        <v>0</v>
      </c>
    </row>
    <row r="57" spans="1:12" ht="12.75">
      <c r="A57" s="38" t="s">
        <v>64</v>
      </c>
      <c r="B57" s="32">
        <f>$E18*Millet!$B7</f>
        <v>0</v>
      </c>
      <c r="C57" s="32">
        <f>$E18*Millet!$B8</f>
        <v>0</v>
      </c>
      <c r="D57" s="32">
        <f>$E18*Millet!$B9</f>
        <v>0</v>
      </c>
      <c r="E57" s="32">
        <f>$E18*Millet!$B10</f>
        <v>0</v>
      </c>
      <c r="F57" s="32">
        <f>$E18*Millet!$B11</f>
        <v>0</v>
      </c>
      <c r="G57" s="32">
        <f>$E18*Millet!$B12</f>
        <v>0</v>
      </c>
      <c r="H57" s="32">
        <f>$E18*Millet!$B13</f>
        <v>0</v>
      </c>
      <c r="I57" s="32">
        <f>$E18*Millet!$B14</f>
        <v>0</v>
      </c>
      <c r="J57" s="32">
        <f>$E18*Millet!$B15</f>
        <v>0</v>
      </c>
      <c r="K57" s="32">
        <f>$E18*Millet!$B16</f>
        <v>0</v>
      </c>
      <c r="L57" s="33">
        <f>$E18*Millet!$B17</f>
        <v>0</v>
      </c>
    </row>
    <row r="58" spans="1:12" ht="12.75">
      <c r="A58" s="38" t="s">
        <v>65</v>
      </c>
      <c r="B58" s="32">
        <f>$E19*'Wint.Wht'!$B7</f>
        <v>0</v>
      </c>
      <c r="C58" s="32">
        <f>$E19*'Wint.Wht'!$B8</f>
        <v>0</v>
      </c>
      <c r="D58" s="32">
        <f>$E19*'Wint.Wht'!$B9</f>
        <v>0</v>
      </c>
      <c r="E58" s="32">
        <f>$E19*'Wint.Wht'!$B10</f>
        <v>0</v>
      </c>
      <c r="F58" s="32">
        <f>$E19*'Wint.Wht'!$B11</f>
        <v>0</v>
      </c>
      <c r="G58" s="32">
        <f>$E19*'Wint.Wht'!$B12</f>
        <v>0</v>
      </c>
      <c r="H58" s="32">
        <f>$E19*'Wint.Wht'!$B13</f>
        <v>0</v>
      </c>
      <c r="I58" s="32">
        <f>$E19*'Wint.Wht'!$B14</f>
        <v>0</v>
      </c>
      <c r="J58" s="32">
        <f>$E19*'Wint.Wht'!$B15</f>
        <v>0</v>
      </c>
      <c r="K58" s="32">
        <f>$E19*'Wint.Wht'!$B16</f>
        <v>0</v>
      </c>
      <c r="L58" s="33">
        <f>$E19*'Wint.Wht'!$B17</f>
        <v>0</v>
      </c>
    </row>
    <row r="59" spans="1:12" ht="12.75">
      <c r="A59" s="39" t="s">
        <v>66</v>
      </c>
      <c r="B59" s="32">
        <f>$E20*Rye!$B7</f>
        <v>0</v>
      </c>
      <c r="C59" s="32">
        <f>$E20*Rye!$B8</f>
        <v>0</v>
      </c>
      <c r="D59" s="32">
        <f>$E20*Rye!$B9</f>
        <v>0</v>
      </c>
      <c r="E59" s="32">
        <f>$E20*Rye!$B10</f>
        <v>0</v>
      </c>
      <c r="F59" s="32">
        <f>$E20*Rye!$B11</f>
        <v>0</v>
      </c>
      <c r="G59" s="32">
        <f>$E20*Rye!$B12</f>
        <v>0</v>
      </c>
      <c r="H59" s="32">
        <f>$E20*Rye!$B13</f>
        <v>0</v>
      </c>
      <c r="I59" s="32">
        <f>$E20*Rye!$B14</f>
        <v>0</v>
      </c>
      <c r="J59" s="32">
        <f>$E20*Rye!$B15</f>
        <v>0</v>
      </c>
      <c r="K59" s="32">
        <f>$E20*Rye!$B16</f>
        <v>0</v>
      </c>
      <c r="L59" s="33">
        <f>$E20*Rye!$B17</f>
        <v>0</v>
      </c>
    </row>
    <row r="60" spans="1:12" ht="12.75">
      <c r="A60" s="34" t="s">
        <v>83</v>
      </c>
      <c r="B60" s="21">
        <f>SUM(B42:B59)</f>
        <v>62300</v>
      </c>
      <c r="C60" s="21">
        <f aca="true" t="shared" si="4" ref="C60:L60">SUM(C42:C59)</f>
        <v>55940</v>
      </c>
      <c r="D60" s="21">
        <f t="shared" si="4"/>
        <v>7700</v>
      </c>
      <c r="E60" s="21">
        <f t="shared" si="4"/>
        <v>2800</v>
      </c>
      <c r="F60" s="21">
        <f t="shared" si="4"/>
        <v>96720</v>
      </c>
      <c r="G60" s="21">
        <f t="shared" si="4"/>
        <v>27900</v>
      </c>
      <c r="H60" s="21">
        <f t="shared" si="4"/>
        <v>31856</v>
      </c>
      <c r="I60" s="21">
        <f t="shared" si="4"/>
        <v>39392</v>
      </c>
      <c r="J60" s="21">
        <f t="shared" si="4"/>
        <v>858</v>
      </c>
      <c r="K60" s="21">
        <f t="shared" si="4"/>
        <v>7800</v>
      </c>
      <c r="L60" s="35">
        <f t="shared" si="4"/>
        <v>7082</v>
      </c>
    </row>
    <row r="61" spans="1:12" ht="12.75">
      <c r="A61" s="34" t="s">
        <v>100</v>
      </c>
      <c r="B61" s="21"/>
      <c r="C61" s="35"/>
      <c r="D61" s="36">
        <f>SUM(B60:L60)</f>
        <v>340348</v>
      </c>
      <c r="E61" s="22"/>
      <c r="F61" s="22"/>
      <c r="G61" s="22"/>
      <c r="H61" s="22"/>
      <c r="I61" s="22"/>
      <c r="J61" s="22"/>
      <c r="K61" s="22"/>
      <c r="L61" s="22"/>
    </row>
  </sheetData>
  <sheetProtection sheet="1" objects="1" scenarios="1"/>
  <mergeCells count="20"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4" t="s">
        <v>0</v>
      </c>
      <c r="C1" s="74" t="s">
        <v>30</v>
      </c>
    </row>
    <row r="2" spans="1:3" ht="12.75">
      <c r="A2" t="s">
        <v>29</v>
      </c>
      <c r="B2" s="9">
        <v>44</v>
      </c>
      <c r="C2" s="71"/>
    </row>
    <row r="3" spans="1:3" ht="12.75">
      <c r="A3" t="s">
        <v>152</v>
      </c>
      <c r="B3" s="10">
        <v>6.01</v>
      </c>
      <c r="C3" s="71"/>
    </row>
    <row r="4" spans="1:3" ht="12.75">
      <c r="A4" t="s">
        <v>28</v>
      </c>
      <c r="B4">
        <f>B2*B3</f>
        <v>264.44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11.4</v>
      </c>
      <c r="C7" s="71"/>
    </row>
    <row r="8" spans="1:3" ht="12.75">
      <c r="A8" s="1" t="s">
        <v>9</v>
      </c>
      <c r="B8" s="11">
        <v>6.5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63.45</v>
      </c>
      <c r="C11" s="71"/>
    </row>
    <row r="12" spans="1:3" ht="12.75">
      <c r="A12" s="1" t="s">
        <v>11</v>
      </c>
      <c r="B12" s="11">
        <v>10.9</v>
      </c>
      <c r="C12" s="71"/>
    </row>
    <row r="13" spans="1:3" ht="12.75">
      <c r="A13" s="1" t="s">
        <v>13</v>
      </c>
      <c r="B13" s="11">
        <v>14.08</v>
      </c>
      <c r="C13" s="71"/>
    </row>
    <row r="14" spans="1:3" ht="12.75">
      <c r="A14" s="1" t="s">
        <v>14</v>
      </c>
      <c r="B14" s="11">
        <v>16.7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2.77</v>
      </c>
      <c r="C17" s="71"/>
    </row>
    <row r="18" spans="1:3" ht="12.75">
      <c r="A18" t="s">
        <v>2</v>
      </c>
      <c r="B18" s="2">
        <f>SUM(B7:B17)</f>
        <v>133.3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6.86</v>
      </c>
      <c r="C21" s="71"/>
    </row>
    <row r="22" spans="1:3" ht="12.75">
      <c r="A22" s="1" t="s">
        <v>19</v>
      </c>
      <c r="B22" s="7">
        <v>19.59</v>
      </c>
      <c r="C22" s="71"/>
    </row>
    <row r="23" spans="1:3" ht="12.75">
      <c r="A23" s="1" t="s">
        <v>20</v>
      </c>
      <c r="B23" s="7">
        <v>10.91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87.36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220.66000000000003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43.77999999999997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3.0295454545454548</v>
      </c>
      <c r="C32" s="71"/>
    </row>
    <row r="33" spans="1:3" ht="12.75">
      <c r="A33" t="s">
        <v>23</v>
      </c>
      <c r="B33" s="2">
        <f>B25/B2</f>
        <v>1.9854545454545454</v>
      </c>
      <c r="C33" s="71"/>
    </row>
    <row r="34" spans="1:3" ht="12.75">
      <c r="A34" t="s">
        <v>27</v>
      </c>
      <c r="B34" s="2">
        <f>B27/B2</f>
        <v>5.015000000000001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4" t="s">
        <v>0</v>
      </c>
      <c r="C1" s="72" t="s">
        <v>30</v>
      </c>
    </row>
    <row r="2" spans="1:3" ht="12.75">
      <c r="A2" t="s">
        <v>29</v>
      </c>
      <c r="B2" s="9">
        <v>42</v>
      </c>
      <c r="C2" s="71"/>
    </row>
    <row r="3" spans="1:3" ht="12.75">
      <c r="A3" t="s">
        <v>152</v>
      </c>
      <c r="B3" s="12">
        <v>5.95</v>
      </c>
      <c r="C3" s="71"/>
    </row>
    <row r="4" spans="1:3" ht="12.75">
      <c r="A4" t="s">
        <v>28</v>
      </c>
      <c r="B4" s="2">
        <f>B2*B3</f>
        <v>249.9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17.6</v>
      </c>
      <c r="C7" s="71"/>
    </row>
    <row r="8" spans="1:3" ht="12.75">
      <c r="A8" s="1" t="s">
        <v>9</v>
      </c>
      <c r="B8" s="11">
        <v>26.2</v>
      </c>
      <c r="C8" s="71"/>
    </row>
    <row r="9" spans="1:3" ht="12.75">
      <c r="A9" s="1" t="s">
        <v>24</v>
      </c>
      <c r="B9" s="11">
        <v>5.5</v>
      </c>
      <c r="C9" s="71" t="s">
        <v>137</v>
      </c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59.83</v>
      </c>
      <c r="C11" s="71"/>
    </row>
    <row r="12" spans="1:3" ht="12.75">
      <c r="A12" s="1" t="s">
        <v>11</v>
      </c>
      <c r="B12" s="11">
        <v>12.9</v>
      </c>
      <c r="C12" s="71"/>
    </row>
    <row r="13" spans="1:3" ht="12.75">
      <c r="A13" s="1" t="s">
        <v>13</v>
      </c>
      <c r="B13" s="11">
        <v>14.61</v>
      </c>
      <c r="C13" s="71"/>
    </row>
    <row r="14" spans="1:3" ht="12.75">
      <c r="A14" s="1" t="s">
        <v>14</v>
      </c>
      <c r="B14" s="11">
        <v>18.14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3.32</v>
      </c>
      <c r="C17" s="71"/>
    </row>
    <row r="18" spans="1:3" ht="12.75">
      <c r="A18" t="s">
        <v>2</v>
      </c>
      <c r="B18" s="2">
        <f>SUM(B7:B17)</f>
        <v>159.59999999999997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7.22</v>
      </c>
      <c r="C21" s="71"/>
    </row>
    <row r="22" spans="1:3" ht="12.75">
      <c r="A22" s="1" t="s">
        <v>19</v>
      </c>
      <c r="B22" s="7">
        <v>20.83</v>
      </c>
      <c r="C22" s="71"/>
    </row>
    <row r="23" spans="1:3" ht="12.75">
      <c r="A23" s="1" t="s">
        <v>20</v>
      </c>
      <c r="B23" s="7">
        <v>12.17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90.22</v>
      </c>
      <c r="C25" s="71"/>
    </row>
    <row r="26" spans="2:3" ht="12.75" customHeight="1">
      <c r="B26" s="2"/>
      <c r="C26" s="71"/>
    </row>
    <row r="27" spans="1:3" ht="12.75">
      <c r="A27" t="s">
        <v>5</v>
      </c>
      <c r="B27" s="2">
        <f>B18+B25</f>
        <v>249.81999999999996</v>
      </c>
      <c r="C27" s="71"/>
    </row>
    <row r="28" spans="2:3" ht="12.75" customHeight="1">
      <c r="B28" s="2"/>
      <c r="C28" s="71"/>
    </row>
    <row r="29" spans="1:3" ht="12.75">
      <c r="A29" t="s">
        <v>32</v>
      </c>
      <c r="B29" s="2">
        <f>B4-B27</f>
        <v>0.08000000000004093</v>
      </c>
      <c r="C29" s="71"/>
    </row>
    <row r="30" spans="2:3" ht="12.75" customHeight="1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3.7999999999999994</v>
      </c>
      <c r="C32" s="71"/>
    </row>
    <row r="33" spans="1:3" ht="12.75">
      <c r="A33" t="s">
        <v>23</v>
      </c>
      <c r="B33" s="2">
        <f>B25/B2</f>
        <v>2.1480952380952383</v>
      </c>
      <c r="C33" s="71"/>
    </row>
    <row r="34" spans="1:3" ht="12.75">
      <c r="A34" t="s">
        <v>27</v>
      </c>
      <c r="B34" s="2">
        <f>B27/B2</f>
        <v>5.948095238095237</v>
      </c>
      <c r="C34" s="71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4" t="s">
        <v>0</v>
      </c>
      <c r="C1" s="72" t="s">
        <v>30</v>
      </c>
    </row>
    <row r="2" spans="1:3" ht="12.75">
      <c r="A2" t="s">
        <v>29</v>
      </c>
      <c r="B2" s="9">
        <v>39</v>
      </c>
      <c r="C2" s="71"/>
    </row>
    <row r="3" spans="1:3" ht="12.75">
      <c r="A3" t="s">
        <v>152</v>
      </c>
      <c r="B3" s="10">
        <v>6.95</v>
      </c>
      <c r="C3" s="71" t="s">
        <v>158</v>
      </c>
    </row>
    <row r="4" spans="1:3" ht="12.75">
      <c r="A4" t="s">
        <v>28</v>
      </c>
      <c r="B4">
        <f>B2*B3</f>
        <v>271.05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37</v>
      </c>
      <c r="C7" s="71"/>
    </row>
    <row r="8" spans="1:3" ht="12.75">
      <c r="A8" s="1" t="s">
        <v>9</v>
      </c>
      <c r="B8" s="11">
        <v>26.2</v>
      </c>
      <c r="C8" s="71"/>
    </row>
    <row r="9" spans="1:3" ht="12.75">
      <c r="A9" s="1" t="s">
        <v>24</v>
      </c>
      <c r="B9" s="11">
        <v>5.5</v>
      </c>
      <c r="C9" s="71" t="s">
        <v>137</v>
      </c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54.41</v>
      </c>
      <c r="C11" s="71"/>
    </row>
    <row r="12" spans="1:3" ht="12.75">
      <c r="A12" s="1" t="s">
        <v>11</v>
      </c>
      <c r="B12" s="11">
        <v>14.8</v>
      </c>
      <c r="C12" s="71"/>
    </row>
    <row r="13" spans="1:3" ht="12.75">
      <c r="A13" s="1" t="s">
        <v>13</v>
      </c>
      <c r="B13" s="11">
        <v>14.42</v>
      </c>
      <c r="C13" s="71"/>
    </row>
    <row r="14" spans="1:3" ht="12.75">
      <c r="A14" s="1" t="s">
        <v>14</v>
      </c>
      <c r="B14" s="11">
        <v>18.06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3.65</v>
      </c>
      <c r="C17" s="71"/>
    </row>
    <row r="18" spans="1:3" ht="12.75">
      <c r="A18" t="s">
        <v>2</v>
      </c>
      <c r="B18" s="2">
        <f>SUM(B7:B17)</f>
        <v>175.54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7.17</v>
      </c>
      <c r="C21" s="71"/>
    </row>
    <row r="22" spans="1:3" ht="12.75">
      <c r="A22" s="1" t="s">
        <v>19</v>
      </c>
      <c r="B22" s="7">
        <v>20.68</v>
      </c>
      <c r="C22" s="71"/>
    </row>
    <row r="23" spans="1:3" ht="12.75">
      <c r="A23" s="1" t="s">
        <v>20</v>
      </c>
      <c r="B23" s="7">
        <v>12.09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89.94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265.48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5.569999999999993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4.501025641025641</v>
      </c>
      <c r="C32" s="71"/>
    </row>
    <row r="33" spans="1:3" ht="12.75">
      <c r="A33" t="s">
        <v>23</v>
      </c>
      <c r="B33" s="2">
        <f>B25/B2</f>
        <v>2.306153846153846</v>
      </c>
      <c r="C33" s="71"/>
    </row>
    <row r="34" spans="1:3" ht="12.75">
      <c r="A34" t="s">
        <v>27</v>
      </c>
      <c r="B34" s="2">
        <f>B27/B2</f>
        <v>6.8071794871794875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4" t="s">
        <v>0</v>
      </c>
      <c r="C1" s="74" t="s">
        <v>30</v>
      </c>
    </row>
    <row r="2" spans="1:3" ht="12.75">
      <c r="A2" t="s">
        <v>29</v>
      </c>
      <c r="B2" s="9">
        <v>63</v>
      </c>
      <c r="C2" s="71"/>
    </row>
    <row r="3" spans="1:3" ht="12.75">
      <c r="A3" t="s">
        <v>153</v>
      </c>
      <c r="B3" s="10">
        <v>4.66</v>
      </c>
      <c r="C3" s="73" t="s">
        <v>168</v>
      </c>
    </row>
    <row r="4" spans="1:3" ht="12.75">
      <c r="A4" t="s">
        <v>28</v>
      </c>
      <c r="B4">
        <f>B2*B3</f>
        <v>293.58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14.4</v>
      </c>
      <c r="C7" s="71"/>
    </row>
    <row r="8" spans="1:3" ht="12.75">
      <c r="A8" s="1" t="s">
        <v>9</v>
      </c>
      <c r="B8" s="11">
        <v>23.7</v>
      </c>
      <c r="C8" s="71"/>
    </row>
    <row r="9" spans="1:3" ht="12.75">
      <c r="A9" s="1" t="s">
        <v>24</v>
      </c>
      <c r="B9" s="11">
        <v>5.5</v>
      </c>
      <c r="C9" s="71" t="s">
        <v>137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54.6</v>
      </c>
      <c r="C11" s="71"/>
    </row>
    <row r="12" spans="1:3" ht="12.75">
      <c r="A12" s="1" t="s">
        <v>11</v>
      </c>
      <c r="B12" s="11">
        <v>15.5</v>
      </c>
      <c r="C12" s="71"/>
    </row>
    <row r="13" spans="1:3" ht="12.75">
      <c r="A13" s="1" t="s">
        <v>13</v>
      </c>
      <c r="B13" s="11">
        <v>15.83</v>
      </c>
      <c r="C13" s="71"/>
    </row>
    <row r="14" spans="1:3" ht="12.75">
      <c r="A14" s="1" t="s">
        <v>14</v>
      </c>
      <c r="B14" s="11">
        <v>18.55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3.18</v>
      </c>
      <c r="C17" s="71"/>
    </row>
    <row r="18" spans="1:3" ht="12.75">
      <c r="A18" t="s">
        <v>2</v>
      </c>
      <c r="B18" s="2">
        <f>SUM(B7:B17)</f>
        <v>152.76000000000002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7.56</v>
      </c>
      <c r="C21" s="71"/>
    </row>
    <row r="22" spans="1:3" ht="12.75">
      <c r="A22" s="1" t="s">
        <v>19</v>
      </c>
      <c r="B22" s="7">
        <v>21.72</v>
      </c>
      <c r="C22" s="71"/>
    </row>
    <row r="23" spans="1:3" ht="12.75">
      <c r="A23" s="1" t="s">
        <v>20</v>
      </c>
      <c r="B23" s="7">
        <v>12.61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91.89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244.65000000000003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48.92999999999995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2.424761904761905</v>
      </c>
      <c r="C32" s="71"/>
    </row>
    <row r="33" spans="1:3" ht="12.75">
      <c r="A33" t="s">
        <v>23</v>
      </c>
      <c r="B33" s="2">
        <f>B25/B2</f>
        <v>1.4585714285714286</v>
      </c>
      <c r="C33" s="71"/>
    </row>
    <row r="34" spans="1:3" ht="12.75">
      <c r="A34" t="s">
        <v>27</v>
      </c>
      <c r="B34" s="2">
        <f>B27/B2</f>
        <v>3.8833333333333337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4" t="s">
        <v>0</v>
      </c>
      <c r="C1" s="74" t="s">
        <v>30</v>
      </c>
    </row>
    <row r="2" spans="1:3" ht="12.75">
      <c r="A2" t="s">
        <v>29</v>
      </c>
      <c r="B2" s="9">
        <v>97</v>
      </c>
      <c r="C2" s="71"/>
    </row>
    <row r="3" spans="1:3" ht="12.75">
      <c r="A3" t="s">
        <v>152</v>
      </c>
      <c r="B3" s="12">
        <v>3.5</v>
      </c>
      <c r="C3" s="71"/>
    </row>
    <row r="4" spans="1:3" ht="12.75">
      <c r="A4" t="s">
        <v>28</v>
      </c>
      <c r="B4" s="2">
        <f>B2*B3</f>
        <v>339.5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76.95</v>
      </c>
      <c r="C7" s="71"/>
    </row>
    <row r="8" spans="1:3" ht="12.75">
      <c r="A8" s="1" t="s">
        <v>9</v>
      </c>
      <c r="B8" s="11">
        <v>21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3"/>
    </row>
    <row r="11" spans="1:3" ht="12.75">
      <c r="A11" s="1" t="s">
        <v>12</v>
      </c>
      <c r="B11" s="11">
        <v>73.25</v>
      </c>
      <c r="C11" s="71"/>
    </row>
    <row r="12" spans="1:3" ht="12.75">
      <c r="A12" s="1" t="s">
        <v>11</v>
      </c>
      <c r="B12" s="11">
        <v>27.8</v>
      </c>
      <c r="C12" s="73"/>
    </row>
    <row r="13" spans="1:3" ht="12.75">
      <c r="A13" s="1" t="s">
        <v>13</v>
      </c>
      <c r="B13" s="11">
        <v>21.2</v>
      </c>
      <c r="C13" s="71"/>
    </row>
    <row r="14" spans="1:3" ht="12.75">
      <c r="A14" s="1" t="s">
        <v>14</v>
      </c>
      <c r="B14" s="11">
        <v>22.35</v>
      </c>
      <c r="C14" s="71"/>
    </row>
    <row r="15" spans="1:3" ht="12.75">
      <c r="A15" s="1" t="s">
        <v>15</v>
      </c>
      <c r="B15" s="11">
        <v>20.37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5.62</v>
      </c>
      <c r="C17" s="71"/>
    </row>
    <row r="18" spans="1:3" ht="12.75">
      <c r="A18" t="s">
        <v>2</v>
      </c>
      <c r="B18" s="2">
        <f>SUM(B7:B17)</f>
        <v>270.03999999999996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9.43</v>
      </c>
      <c r="C21" s="71"/>
    </row>
    <row r="22" spans="1:3" ht="12.75">
      <c r="A22" s="1" t="s">
        <v>19</v>
      </c>
      <c r="B22" s="7">
        <v>31.68</v>
      </c>
      <c r="C22" s="71"/>
    </row>
    <row r="23" spans="1:3" ht="12.75">
      <c r="A23" s="1" t="s">
        <v>20</v>
      </c>
      <c r="B23" s="7">
        <v>17.91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109.02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379.05999999999995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-39.559999999999945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2.7839175257731954</v>
      </c>
      <c r="C32" s="71"/>
    </row>
    <row r="33" spans="1:3" ht="12.75">
      <c r="A33" t="s">
        <v>23</v>
      </c>
      <c r="B33" s="2">
        <f>B25/B2</f>
        <v>1.123917525773196</v>
      </c>
      <c r="C33" s="71"/>
    </row>
    <row r="34" spans="1:3" ht="12.75">
      <c r="A34" t="s">
        <v>27</v>
      </c>
      <c r="B34" s="2">
        <f>B27/B2</f>
        <v>3.907835051546391</v>
      </c>
      <c r="C34" s="7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4" t="s">
        <v>0</v>
      </c>
      <c r="C1" s="74" t="s">
        <v>30</v>
      </c>
    </row>
    <row r="2" spans="1:3" ht="12.75">
      <c r="A2" t="s">
        <v>29</v>
      </c>
      <c r="B2" s="9">
        <v>31</v>
      </c>
      <c r="C2" s="71"/>
    </row>
    <row r="3" spans="1:3" ht="12.75">
      <c r="A3" t="s">
        <v>152</v>
      </c>
      <c r="B3" s="10">
        <v>8.85</v>
      </c>
      <c r="C3" s="71"/>
    </row>
    <row r="4" spans="1:3" ht="12.75">
      <c r="A4" t="s">
        <v>28</v>
      </c>
      <c r="B4">
        <f>B2*B3</f>
        <v>274.34999999999997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69.25</v>
      </c>
      <c r="C7" s="71" t="s">
        <v>159</v>
      </c>
    </row>
    <row r="8" spans="1:3" ht="12.75">
      <c r="A8" s="1" t="s">
        <v>9</v>
      </c>
      <c r="B8" s="11">
        <v>20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 t="s">
        <v>148</v>
      </c>
    </row>
    <row r="11" spans="1:3" ht="12.75">
      <c r="A11" s="1" t="s">
        <v>12</v>
      </c>
      <c r="B11" s="11">
        <v>7.8</v>
      </c>
      <c r="C11" s="71"/>
    </row>
    <row r="12" spans="1:3" ht="12.75">
      <c r="A12" s="1" t="s">
        <v>11</v>
      </c>
      <c r="B12" s="11">
        <v>11.2</v>
      </c>
      <c r="C12" s="71"/>
    </row>
    <row r="13" spans="1:3" ht="12.75">
      <c r="A13" s="1" t="s">
        <v>13</v>
      </c>
      <c r="B13" s="11">
        <v>12</v>
      </c>
      <c r="C13" s="71"/>
    </row>
    <row r="14" spans="1:3" ht="12.75">
      <c r="A14" s="1" t="s">
        <v>14</v>
      </c>
      <c r="B14" s="11">
        <v>16.15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4.75</v>
      </c>
      <c r="C16" s="71"/>
    </row>
    <row r="17" spans="1:3" ht="12.75">
      <c r="A17" s="1" t="s">
        <v>17</v>
      </c>
      <c r="B17" s="12">
        <v>3</v>
      </c>
      <c r="C17" s="71"/>
    </row>
    <row r="18" spans="1:3" ht="12.75">
      <c r="A18" t="s">
        <v>2</v>
      </c>
      <c r="B18" s="2">
        <f>SUM(B7:B17)</f>
        <v>144.15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6.68</v>
      </c>
      <c r="C21" s="71"/>
    </row>
    <row r="22" spans="1:3" ht="12.75">
      <c r="A22" s="1" t="s">
        <v>19</v>
      </c>
      <c r="B22" s="7">
        <v>19.58</v>
      </c>
      <c r="C22" s="71"/>
    </row>
    <row r="23" spans="1:3" ht="12.75">
      <c r="A23" s="1" t="s">
        <v>20</v>
      </c>
      <c r="B23" s="7">
        <v>10.76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87.02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231.17000000000002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43.17999999999995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4.65</v>
      </c>
      <c r="C32" s="71"/>
    </row>
    <row r="33" spans="1:3" ht="12.75">
      <c r="A33" t="s">
        <v>23</v>
      </c>
      <c r="B33" s="2">
        <f>B25/B2</f>
        <v>2.8070967741935484</v>
      </c>
      <c r="C33" s="71"/>
    </row>
    <row r="34" spans="1:3" ht="12.75">
      <c r="A34" t="s">
        <v>27</v>
      </c>
      <c r="B34" s="2">
        <f>B27/B2</f>
        <v>7.457096774193549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4" t="s">
        <v>0</v>
      </c>
      <c r="C1" s="74" t="s">
        <v>30</v>
      </c>
    </row>
    <row r="2" spans="1:3" ht="12.75">
      <c r="A2" t="s">
        <v>29</v>
      </c>
      <c r="B2" s="9">
        <v>1550</v>
      </c>
      <c r="C2" s="71"/>
    </row>
    <row r="3" spans="1:3" ht="12.75">
      <c r="A3" t="s">
        <v>152</v>
      </c>
      <c r="B3" s="10">
        <v>0.25</v>
      </c>
      <c r="C3" s="71"/>
    </row>
    <row r="4" spans="1:3" ht="12.75">
      <c r="A4" t="s">
        <v>28</v>
      </c>
      <c r="B4" s="2">
        <f>B2*B3</f>
        <v>387.5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44</v>
      </c>
      <c r="C7" s="71"/>
    </row>
    <row r="8" spans="1:3" ht="12.75">
      <c r="A8" s="1" t="s">
        <v>9</v>
      </c>
      <c r="B8" s="11">
        <v>45.8</v>
      </c>
      <c r="C8" s="71" t="s">
        <v>138</v>
      </c>
    </row>
    <row r="9" spans="1:3" ht="12.75">
      <c r="A9" s="1" t="s">
        <v>24</v>
      </c>
      <c r="B9" s="11">
        <v>0</v>
      </c>
      <c r="C9" s="73" t="s">
        <v>160</v>
      </c>
    </row>
    <row r="10" spans="1:3" ht="12.75">
      <c r="A10" s="1" t="s">
        <v>10</v>
      </c>
      <c r="B10" s="11">
        <v>0</v>
      </c>
      <c r="C10" s="73"/>
    </row>
    <row r="11" spans="1:3" ht="12.75">
      <c r="A11" s="1" t="s">
        <v>12</v>
      </c>
      <c r="B11" s="11">
        <v>41.06</v>
      </c>
      <c r="C11" s="71"/>
    </row>
    <row r="12" spans="1:3" ht="12.75">
      <c r="A12" s="1" t="s">
        <v>11</v>
      </c>
      <c r="B12" s="11">
        <v>15.4</v>
      </c>
      <c r="C12" s="71"/>
    </row>
    <row r="13" spans="1:3" ht="12.75">
      <c r="A13" s="1" t="s">
        <v>13</v>
      </c>
      <c r="B13" s="11">
        <v>16.83</v>
      </c>
      <c r="C13" s="71"/>
    </row>
    <row r="14" spans="1:3" ht="12.75">
      <c r="A14" s="1" t="s">
        <v>14</v>
      </c>
      <c r="B14" s="11">
        <v>21.32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12.75</v>
      </c>
      <c r="C16" s="71"/>
    </row>
    <row r="17" spans="1:3" ht="12.75">
      <c r="A17" s="1" t="s">
        <v>17</v>
      </c>
      <c r="B17" s="12">
        <v>4.19</v>
      </c>
      <c r="C17" s="71"/>
    </row>
    <row r="18" spans="1:3" ht="12.75">
      <c r="A18" t="s">
        <v>2</v>
      </c>
      <c r="B18" s="2">
        <f>SUM(B7:B17)</f>
        <v>201.35000000000002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7.92</v>
      </c>
      <c r="C21" s="71"/>
    </row>
    <row r="22" spans="1:3" ht="12.75">
      <c r="A22" s="1" t="s">
        <v>19</v>
      </c>
      <c r="B22" s="7">
        <v>26.55</v>
      </c>
      <c r="C22" s="71"/>
    </row>
    <row r="23" spans="1:3" ht="12.75">
      <c r="A23" s="1" t="s">
        <v>20</v>
      </c>
      <c r="B23" s="7">
        <v>15.04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99.50999999999999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300.86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86.63999999999999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0.12990322580645164</v>
      </c>
      <c r="C32" s="71"/>
    </row>
    <row r="33" spans="1:3" ht="12.75">
      <c r="A33" t="s">
        <v>23</v>
      </c>
      <c r="B33" s="13">
        <f>B25/B2</f>
        <v>0.0642</v>
      </c>
      <c r="C33" s="71"/>
    </row>
    <row r="34" spans="1:3" ht="12.75">
      <c r="A34" t="s">
        <v>27</v>
      </c>
      <c r="B34" s="13">
        <f>B27/B2</f>
        <v>0.19410322580645162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4" t="s">
        <v>0</v>
      </c>
      <c r="C1" s="74" t="s">
        <v>30</v>
      </c>
    </row>
    <row r="2" spans="1:3" ht="12.75">
      <c r="A2" t="s">
        <v>29</v>
      </c>
      <c r="B2" s="9">
        <v>1510</v>
      </c>
      <c r="C2" s="71"/>
    </row>
    <row r="3" spans="1:3" ht="12.75">
      <c r="A3" t="s">
        <v>152</v>
      </c>
      <c r="B3" s="10">
        <v>0.177</v>
      </c>
      <c r="C3" s="71"/>
    </row>
    <row r="4" spans="1:3" ht="12.75">
      <c r="A4" t="s">
        <v>28</v>
      </c>
      <c r="B4">
        <f>B2*B3</f>
        <v>267.27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31.5</v>
      </c>
      <c r="C7" s="73" t="s">
        <v>147</v>
      </c>
    </row>
    <row r="8" spans="1:3" ht="12.75">
      <c r="A8" s="1" t="s">
        <v>9</v>
      </c>
      <c r="B8" s="11">
        <v>33.2</v>
      </c>
      <c r="C8" s="71"/>
    </row>
    <row r="9" spans="1:3" ht="12.75">
      <c r="A9" s="1" t="s">
        <v>24</v>
      </c>
      <c r="B9" s="11">
        <v>0</v>
      </c>
      <c r="C9" s="71" t="s">
        <v>139</v>
      </c>
    </row>
    <row r="10" spans="1:3" ht="12.75">
      <c r="A10" s="1" t="s">
        <v>10</v>
      </c>
      <c r="B10" s="11">
        <v>7</v>
      </c>
      <c r="C10" s="73" t="s">
        <v>140</v>
      </c>
    </row>
    <row r="11" spans="1:3" ht="12.75">
      <c r="A11" s="1" t="s">
        <v>12</v>
      </c>
      <c r="B11" s="11">
        <v>39.03</v>
      </c>
      <c r="C11" s="71"/>
    </row>
    <row r="12" spans="1:3" ht="12.75">
      <c r="A12" s="1" t="s">
        <v>11</v>
      </c>
      <c r="B12" s="11">
        <v>9.7</v>
      </c>
      <c r="C12" s="71"/>
    </row>
    <row r="13" spans="1:3" ht="12.75">
      <c r="A13" s="1" t="s">
        <v>13</v>
      </c>
      <c r="B13" s="11">
        <v>16.07</v>
      </c>
      <c r="C13" s="71"/>
    </row>
    <row r="14" spans="1:3" ht="12.75">
      <c r="A14" s="1" t="s">
        <v>14</v>
      </c>
      <c r="B14" s="11">
        <v>18.72</v>
      </c>
      <c r="C14" s="71"/>
    </row>
    <row r="15" spans="1:3" ht="12.75">
      <c r="A15" s="1" t="s">
        <v>15</v>
      </c>
      <c r="B15" s="11">
        <v>4.53</v>
      </c>
      <c r="C15" s="71"/>
    </row>
    <row r="16" spans="1:3" ht="12.75">
      <c r="A16" s="1" t="s">
        <v>16</v>
      </c>
      <c r="B16" s="11">
        <v>9.5</v>
      </c>
      <c r="C16" s="71" t="s">
        <v>149</v>
      </c>
    </row>
    <row r="17" spans="1:3" ht="12.75">
      <c r="A17" s="1" t="s">
        <v>17</v>
      </c>
      <c r="B17" s="12">
        <v>3.6</v>
      </c>
      <c r="C17" s="71"/>
    </row>
    <row r="18" spans="1:3" ht="12.75">
      <c r="A18" t="s">
        <v>2</v>
      </c>
      <c r="B18" s="2">
        <f>SUM(B7:B17)</f>
        <v>172.85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7.79</v>
      </c>
      <c r="C21" s="71"/>
    </row>
    <row r="22" spans="1:3" ht="12.75">
      <c r="A22" s="1" t="s">
        <v>19</v>
      </c>
      <c r="B22" s="7">
        <v>23.11</v>
      </c>
      <c r="C22" s="71"/>
    </row>
    <row r="23" spans="1:3" ht="12.75">
      <c r="A23" s="1" t="s">
        <v>20</v>
      </c>
      <c r="B23" s="7">
        <v>13.89</v>
      </c>
      <c r="C23" s="71"/>
    </row>
    <row r="24" spans="1:3" ht="12.75">
      <c r="A24" s="1" t="s">
        <v>21</v>
      </c>
      <c r="B24" s="8">
        <v>50</v>
      </c>
      <c r="C24" s="71"/>
    </row>
    <row r="25" spans="1:3" ht="12.75">
      <c r="A25" t="s">
        <v>4</v>
      </c>
      <c r="B25" s="2">
        <f>SUM(B21:B24)</f>
        <v>94.78999999999999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267.64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-0.37000000000000455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0.11447019867549668</v>
      </c>
      <c r="C32" s="71"/>
    </row>
    <row r="33" spans="1:3" ht="12.75">
      <c r="A33" t="s">
        <v>23</v>
      </c>
      <c r="B33" s="13">
        <f>B25/B2</f>
        <v>0.06277483443708609</v>
      </c>
      <c r="C33" s="71"/>
    </row>
    <row r="34" spans="1:3" ht="12.75">
      <c r="A34" t="s">
        <v>27</v>
      </c>
      <c r="B34" s="13">
        <f>B27/B2</f>
        <v>0.17724503311258277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2014-12-17T02:51:27Z</cp:lastPrinted>
  <dcterms:created xsi:type="dcterms:W3CDTF">2005-01-10T15:34:54Z</dcterms:created>
  <dcterms:modified xsi:type="dcterms:W3CDTF">2014-12-17T03:22:32Z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