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Cashflow" sheetId="1" r:id="rId1"/>
    <sheet name="HRSW" sheetId="2" r:id="rId2"/>
    <sheet name="Durum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Canola" sheetId="10" r:id="rId10"/>
    <sheet name="Flax" sheetId="11" r:id="rId11"/>
    <sheet name="Peas" sheetId="12" r:id="rId12"/>
    <sheet name="Oats" sheetId="13" r:id="rId13"/>
    <sheet name="Mustard" sheetId="14" r:id="rId14"/>
    <sheet name="Buckwht" sheetId="15" r:id="rId15"/>
    <sheet name="Millet" sheetId="16" r:id="rId16"/>
    <sheet name="Wint.Wht" sheetId="17" r:id="rId17"/>
    <sheet name="Rye" sheetId="18" r:id="rId18"/>
  </sheets>
  <definedNames/>
  <calcPr fullCalcOnLoad="1"/>
</workbook>
</file>

<file path=xl/sharedStrings.xml><?xml version="1.0" encoding="utf-8"?>
<sst xmlns="http://schemas.openxmlformats.org/spreadsheetml/2006/main" count="598" uniqueCount="95">
  <si>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</si>
  <si>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</si>
  <si>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</si>
  <si>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</si>
  <si>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</si>
  <si>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</si>
  <si>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</si>
  <si>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</si>
  <si>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</si>
  <si>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</si>
  <si>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</si>
  <si>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</si>
  <si>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</si>
  <si>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</si>
  <si>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</si>
  <si>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</si>
  <si>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</si>
  <si>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</si>
  <si>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</si>
  <si>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</si>
  <si>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</si>
  <si>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</si>
  <si>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</si>
  <si>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</si>
  <si>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</si>
  <si>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</si>
  <si>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</si>
  <si>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</si>
  <si>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</si>
  <si>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</si>
  <si>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</si>
  <si>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</si>
  <si>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</si>
  <si>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</si>
  <si>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</si>
  <si>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</si>
  <si>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</si>
  <si>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</si>
  <si>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</si>
  <si>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</si>
  <si>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</si>
  <si>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</si>
  <si>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</si>
  <si>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</si>
  <si>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</si>
  <si>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</si>
  <si>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</si>
  <si>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</si>
  <si>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</si>
  <si>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</si>
  <si>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</si>
  <si>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</si>
  <si>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</si>
  <si>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</si>
  <si>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</si>
  <si>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</si>
  <si>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</si>
  <si>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</si>
  <si>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</si>
  <si>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</si>
  <si>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</si>
  <si>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</si>
  <si>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</si>
  <si>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</si>
  <si>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</si>
  <si>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</si>
  <si>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</si>
  <si>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</si>
  <si>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</si>
  <si>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</si>
  <si>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</si>
  <si>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</si>
  <si>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</si>
  <si>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</si>
  <si>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</si>
  <si>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</si>
  <si>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</si>
  <si>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</si>
  <si>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</si>
  <si>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Est. cash available for family living, SE &amp; income taxes and investment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</si>
  <si>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</si>
  <si>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</si>
  <si>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</si>
  <si>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</si>
  <si>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</si>
  <si>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</si>
  <si>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Mach. Princ. &amp; Int. Pmts</t>
  </si>
  <si>
    <t>Land Princ. &amp; Int. Pmts</t>
  </si>
  <si>
    <t>Other Cash Outflow</t>
  </si>
  <si>
    <t>Other Cash Inflow</t>
  </si>
  <si>
    <t>Drybeans</t>
  </si>
  <si>
    <t>Market &amp; LDP Rev.</t>
  </si>
  <si>
    <t xml:space="preserve">  Market Price + LDP:</t>
  </si>
  <si>
    <t xml:space="preserve">  Market Price LDP:</t>
  </si>
  <si>
    <t>&lt;select crops from menu below&gt;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</si>
</sst>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1" xfId="0" applyNumberFormat="1" applyFont="1" applyBorder="1" applyAlignment="1" applyProtection="1">
      <alignment/>
      <protection locked="0"/>
    </xf>
    <xf numFmtId="1" fontId="0" fillId="0" borderId="4" xfId="0" applyNumberFormat="1" applyBorder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D3" sqref="D3"/>
    </sheetView>
  </sheetViews>
  <sheetFormatPr defaultColWidth="9.140625" defaultRowHeight="12.75"/>
  <cols>
    <col min="2" max="7" width="10.7109375" style="0" customWidth="1"/>
  </cols>
  <sheetData>
    <row r="1" spans="1:7" ht="12.75">
      <c r="A1" s="25"/>
      <c r="B1" s="26" t="s">
        <v>67</v>
      </c>
      <c r="C1" s="26" t="s">
        <v>69</v>
      </c>
      <c r="D1" s="27" t="s">
        <v>77</v>
      </c>
      <c r="E1" s="26" t="s">
        <v>82</v>
      </c>
      <c r="F1" s="26" t="s">
        <v>83</v>
      </c>
      <c r="G1" s="26" t="s">
        <v>72</v>
      </c>
    </row>
    <row r="2" spans="1:7" ht="12.75">
      <c r="A2" s="16" t="s">
        <v>66</v>
      </c>
      <c r="B2" s="16" t="s">
        <v>68</v>
      </c>
      <c r="C2" s="16" t="s">
        <v>70</v>
      </c>
      <c r="D2" s="17" t="s">
        <v>78</v>
      </c>
      <c r="E2" s="16" t="s">
        <v>78</v>
      </c>
      <c r="F2" s="16" t="s">
        <v>78</v>
      </c>
      <c r="G2" s="16" t="s">
        <v>71</v>
      </c>
    </row>
    <row r="3" spans="1:7" ht="12.75">
      <c r="A3" s="4" t="s">
        <v>52</v>
      </c>
      <c r="B3" s="24">
        <f>HRSW!B4</f>
        <v>102.08</v>
      </c>
      <c r="C3" s="24">
        <f>HRSW!B18</f>
        <v>67.61999999999999</v>
      </c>
      <c r="D3" s="28">
        <v>1000</v>
      </c>
      <c r="E3" s="29">
        <f>B3*D3</f>
        <v>102080</v>
      </c>
      <c r="F3" s="29">
        <f>D3*C3</f>
        <v>67619.99999999999</v>
      </c>
      <c r="G3" s="29">
        <f>E3-F3</f>
        <v>34460.000000000015</v>
      </c>
    </row>
    <row r="4" spans="1:7" ht="12.75">
      <c r="A4" s="4" t="s">
        <v>53</v>
      </c>
      <c r="B4" s="24">
        <f>Durum!B4</f>
        <v>99.12</v>
      </c>
      <c r="C4" s="24">
        <f>Durum!B18</f>
        <v>65.45</v>
      </c>
      <c r="D4" s="28">
        <v>0</v>
      </c>
      <c r="E4" s="29">
        <f aca="true" t="shared" si="0" ref="E4:E19">B4*D4</f>
        <v>0</v>
      </c>
      <c r="F4" s="29">
        <f aca="true" t="shared" si="1" ref="F4:F19">D4*C4</f>
        <v>0</v>
      </c>
      <c r="G4" s="29">
        <f aca="true" t="shared" si="2" ref="G4:G19">E4-F4</f>
        <v>0</v>
      </c>
    </row>
    <row r="5" spans="1:7" ht="12.75">
      <c r="A5" s="4" t="s">
        <v>54</v>
      </c>
      <c r="B5" s="24">
        <f>Barley!B4</f>
        <v>120.96000000000001</v>
      </c>
      <c r="C5" s="24">
        <f>Barley!B18</f>
        <v>72.29</v>
      </c>
      <c r="D5" s="28">
        <v>200</v>
      </c>
      <c r="E5" s="29">
        <f t="shared" si="0"/>
        <v>24192</v>
      </c>
      <c r="F5" s="29">
        <f t="shared" si="1"/>
        <v>14458.000000000002</v>
      </c>
      <c r="G5" s="29">
        <f t="shared" si="2"/>
        <v>9733.999999999998</v>
      </c>
    </row>
    <row r="6" spans="1:7" ht="12.75">
      <c r="A6" s="4" t="s">
        <v>26</v>
      </c>
      <c r="B6" s="24">
        <f>Corn!B4</f>
        <v>146.15</v>
      </c>
      <c r="C6" s="24">
        <f>Corn!B18</f>
        <v>118.51</v>
      </c>
      <c r="D6" s="28">
        <v>0</v>
      </c>
      <c r="E6" s="29">
        <f t="shared" si="0"/>
        <v>0</v>
      </c>
      <c r="F6" s="29">
        <f t="shared" si="1"/>
        <v>0</v>
      </c>
      <c r="G6" s="29">
        <f t="shared" si="2"/>
        <v>0</v>
      </c>
    </row>
    <row r="7" spans="1:7" ht="12.75">
      <c r="A7" s="4" t="s">
        <v>25</v>
      </c>
      <c r="B7" s="24">
        <f>Soyb!B4</f>
        <v>126</v>
      </c>
      <c r="C7" s="24">
        <f>Soyb!B18</f>
        <v>72</v>
      </c>
      <c r="D7" s="28">
        <v>0</v>
      </c>
      <c r="E7" s="29">
        <f t="shared" si="0"/>
        <v>0</v>
      </c>
      <c r="F7" s="29">
        <f t="shared" si="1"/>
        <v>0</v>
      </c>
      <c r="G7" s="29">
        <f t="shared" si="2"/>
        <v>0</v>
      </c>
    </row>
    <row r="8" spans="1:7" ht="12.75">
      <c r="A8" s="4" t="s">
        <v>90</v>
      </c>
      <c r="B8" s="24">
        <f>Drybean!B4</f>
        <v>201.5</v>
      </c>
      <c r="C8" s="24">
        <f>Drybean!B18</f>
        <v>117.33999999999999</v>
      </c>
      <c r="D8" s="28">
        <v>0</v>
      </c>
      <c r="E8" s="29">
        <f t="shared" si="0"/>
        <v>0</v>
      </c>
      <c r="F8" s="29">
        <f t="shared" si="1"/>
        <v>0</v>
      </c>
      <c r="G8" s="29">
        <f t="shared" si="2"/>
        <v>0</v>
      </c>
    </row>
    <row r="9" spans="1:7" ht="12.75">
      <c r="A9" s="4" t="s">
        <v>55</v>
      </c>
      <c r="B9" s="24">
        <f>Oil_SF!B4</f>
        <v>148.03</v>
      </c>
      <c r="C9" s="24">
        <f>Oil_SF!B18</f>
        <v>92.04</v>
      </c>
      <c r="D9" s="28">
        <v>500</v>
      </c>
      <c r="E9" s="29">
        <f t="shared" si="0"/>
        <v>74015</v>
      </c>
      <c r="F9" s="29">
        <f t="shared" si="1"/>
        <v>46020</v>
      </c>
      <c r="G9" s="29">
        <f t="shared" si="2"/>
        <v>27995</v>
      </c>
    </row>
    <row r="10" spans="1:7" ht="12.75">
      <c r="A10" s="4" t="s">
        <v>56</v>
      </c>
      <c r="B10" s="24">
        <f>Conf_SF!B4</f>
        <v>191.76999999999998</v>
      </c>
      <c r="C10" s="24">
        <f>Conf_SF!B18</f>
        <v>111.88000000000001</v>
      </c>
      <c r="D10" s="28">
        <v>300</v>
      </c>
      <c r="E10" s="29">
        <f t="shared" si="0"/>
        <v>57530.99999999999</v>
      </c>
      <c r="F10" s="29">
        <f t="shared" si="1"/>
        <v>33564</v>
      </c>
      <c r="G10" s="29">
        <f t="shared" si="2"/>
        <v>23966.999999999993</v>
      </c>
    </row>
    <row r="11" spans="1:7" ht="12.75">
      <c r="A11" s="4" t="s">
        <v>57</v>
      </c>
      <c r="B11" s="24">
        <f>Canola!B4</f>
        <v>123</v>
      </c>
      <c r="C11" s="24">
        <f>Canola!B18</f>
        <v>101.14999999999999</v>
      </c>
      <c r="D11" s="28">
        <v>0</v>
      </c>
      <c r="E11" s="29">
        <f t="shared" si="0"/>
        <v>0</v>
      </c>
      <c r="F11" s="29">
        <f t="shared" si="1"/>
        <v>0</v>
      </c>
      <c r="G11" s="29">
        <f t="shared" si="2"/>
        <v>0</v>
      </c>
    </row>
    <row r="12" spans="1:7" ht="12.75">
      <c r="A12" s="4" t="s">
        <v>58</v>
      </c>
      <c r="B12" s="24">
        <f>Flax!B4</f>
        <v>92.82</v>
      </c>
      <c r="C12" s="24">
        <f>Flax!B18</f>
        <v>55.72</v>
      </c>
      <c r="D12" s="28">
        <v>0</v>
      </c>
      <c r="E12" s="29">
        <f t="shared" si="0"/>
        <v>0</v>
      </c>
      <c r="F12" s="29">
        <f t="shared" si="1"/>
        <v>0</v>
      </c>
      <c r="G12" s="29">
        <f t="shared" si="2"/>
        <v>0</v>
      </c>
    </row>
    <row r="13" spans="1:7" ht="12.75">
      <c r="A13" s="4" t="s">
        <v>61</v>
      </c>
      <c r="B13" s="24">
        <f>Peas!B4</f>
        <v>105</v>
      </c>
      <c r="C13" s="24">
        <f>Peas!B18</f>
        <v>66.94</v>
      </c>
      <c r="D13" s="28">
        <v>0</v>
      </c>
      <c r="E13" s="29">
        <f t="shared" si="0"/>
        <v>0</v>
      </c>
      <c r="F13" s="29">
        <f t="shared" si="1"/>
        <v>0</v>
      </c>
      <c r="G13" s="29">
        <f t="shared" si="2"/>
        <v>0</v>
      </c>
    </row>
    <row r="14" spans="1:7" ht="12.75">
      <c r="A14" s="4" t="s">
        <v>62</v>
      </c>
      <c r="B14" s="24">
        <f>Oats!B4</f>
        <v>82.8</v>
      </c>
      <c r="C14" s="24">
        <f>Oats!B18</f>
        <v>62.199999999999996</v>
      </c>
      <c r="D14" s="28">
        <v>0</v>
      </c>
      <c r="E14" s="29">
        <f t="shared" si="0"/>
        <v>0</v>
      </c>
      <c r="F14" s="29">
        <f t="shared" si="1"/>
        <v>0</v>
      </c>
      <c r="G14" s="29">
        <f t="shared" si="2"/>
        <v>0</v>
      </c>
    </row>
    <row r="15" spans="1:7" ht="12.75">
      <c r="A15" s="4" t="s">
        <v>59</v>
      </c>
      <c r="B15" s="24">
        <f>Mustard!B4</f>
        <v>116.10000000000001</v>
      </c>
      <c r="C15" s="24">
        <f>Mustard!B18</f>
        <v>49.9</v>
      </c>
      <c r="D15" s="28">
        <v>0</v>
      </c>
      <c r="E15" s="29">
        <f t="shared" si="0"/>
        <v>0</v>
      </c>
      <c r="F15" s="29">
        <f t="shared" si="1"/>
        <v>0</v>
      </c>
      <c r="G15" s="29">
        <f t="shared" si="2"/>
        <v>0</v>
      </c>
    </row>
    <row r="16" spans="1:7" ht="12.75">
      <c r="A16" s="4" t="s">
        <v>60</v>
      </c>
      <c r="B16" s="24">
        <f>Buckwht!B4</f>
        <v>96.05</v>
      </c>
      <c r="C16" s="24">
        <f>Buckwht!B18</f>
        <v>42.18</v>
      </c>
      <c r="D16" s="28">
        <v>0</v>
      </c>
      <c r="E16" s="29">
        <f t="shared" si="0"/>
        <v>0</v>
      </c>
      <c r="F16" s="29">
        <f t="shared" si="1"/>
        <v>0</v>
      </c>
      <c r="G16" s="29">
        <f t="shared" si="2"/>
        <v>0</v>
      </c>
    </row>
    <row r="17" spans="1:7" ht="12.75">
      <c r="A17" s="4" t="s">
        <v>63</v>
      </c>
      <c r="B17" s="24">
        <f>Millet!B4</f>
        <v>97.5</v>
      </c>
      <c r="C17" s="24">
        <f>Millet!B18</f>
        <v>39.910000000000004</v>
      </c>
      <c r="D17" s="28">
        <v>0</v>
      </c>
      <c r="E17" s="29">
        <f t="shared" si="0"/>
        <v>0</v>
      </c>
      <c r="F17" s="29">
        <f t="shared" si="1"/>
        <v>0</v>
      </c>
      <c r="G17" s="29">
        <f t="shared" si="2"/>
        <v>0</v>
      </c>
    </row>
    <row r="18" spans="1:7" ht="12.75">
      <c r="A18" s="4" t="s">
        <v>64</v>
      </c>
      <c r="B18" s="24">
        <f>'Wint.Wht'!B4</f>
        <v>140.35999999999999</v>
      </c>
      <c r="C18" s="24">
        <f>'Wint.Wht'!B18</f>
        <v>74.14</v>
      </c>
      <c r="D18" s="28">
        <v>200</v>
      </c>
      <c r="E18" s="29">
        <f t="shared" si="0"/>
        <v>28071.999999999996</v>
      </c>
      <c r="F18" s="29">
        <f t="shared" si="1"/>
        <v>14828</v>
      </c>
      <c r="G18" s="29">
        <f t="shared" si="2"/>
        <v>13243.999999999996</v>
      </c>
    </row>
    <row r="19" spans="1:7" ht="12.75">
      <c r="A19" s="4" t="s">
        <v>65</v>
      </c>
      <c r="B19" s="24">
        <f>Rye!B4</f>
        <v>79.8</v>
      </c>
      <c r="C19" s="24">
        <f>Rye!B18</f>
        <v>66.12</v>
      </c>
      <c r="D19" s="28">
        <v>0</v>
      </c>
      <c r="E19" s="29">
        <f t="shared" si="0"/>
        <v>0</v>
      </c>
      <c r="F19" s="29">
        <f t="shared" si="1"/>
        <v>0</v>
      </c>
      <c r="G19" s="29">
        <f t="shared" si="2"/>
        <v>0</v>
      </c>
    </row>
    <row r="20" spans="1:7" ht="12.75">
      <c r="A20" s="14" t="s">
        <v>84</v>
      </c>
      <c r="B20" s="14"/>
      <c r="C20" s="14"/>
      <c r="D20" s="30">
        <f>SUM(D3:D19)</f>
        <v>2200</v>
      </c>
      <c r="E20" s="30">
        <f>SUM(E3:E19)</f>
        <v>285890</v>
      </c>
      <c r="F20" s="30">
        <f>SUM(F3:F19)</f>
        <v>176490</v>
      </c>
      <c r="G20" s="30">
        <f>SUM(G3:G19)</f>
        <v>109400</v>
      </c>
    </row>
    <row r="21" spans="1:7" ht="12.75">
      <c r="A21" s="4"/>
      <c r="B21" s="4"/>
      <c r="C21" s="4"/>
      <c r="D21" s="4"/>
      <c r="E21" s="18"/>
      <c r="F21" s="18"/>
      <c r="G21" s="18"/>
    </row>
    <row r="22" spans="1:8" ht="12.75">
      <c r="A22" s="3"/>
      <c r="B22" s="3"/>
      <c r="C22" s="38" t="s">
        <v>51</v>
      </c>
      <c r="D22" s="38"/>
      <c r="E22" s="38"/>
      <c r="F22" s="3"/>
      <c r="G22" s="3"/>
      <c r="H22" s="3"/>
    </row>
    <row r="23" spans="1:8" ht="12.75">
      <c r="A23" s="19" t="s">
        <v>80</v>
      </c>
      <c r="B23" s="19"/>
      <c r="C23" s="19"/>
      <c r="D23" s="20"/>
      <c r="E23" s="19" t="s">
        <v>81</v>
      </c>
      <c r="F23" s="19"/>
      <c r="G23" s="19"/>
      <c r="H23" s="3"/>
    </row>
    <row r="24" spans="1:7" ht="12.75">
      <c r="A24" t="s">
        <v>91</v>
      </c>
      <c r="C24" s="31">
        <f>E20</f>
        <v>285890</v>
      </c>
      <c r="E24" t="s">
        <v>74</v>
      </c>
      <c r="G24" s="15">
        <f>F20</f>
        <v>176490</v>
      </c>
    </row>
    <row r="25" spans="1:8" ht="12.75">
      <c r="A25" t="s">
        <v>85</v>
      </c>
      <c r="C25" s="32">
        <v>18800</v>
      </c>
      <c r="D25" s="1" t="s">
        <v>76</v>
      </c>
      <c r="E25" t="s">
        <v>86</v>
      </c>
      <c r="G25" s="21">
        <v>28000</v>
      </c>
      <c r="H25" s="1" t="s">
        <v>76</v>
      </c>
    </row>
    <row r="26" spans="1:8" ht="12.75">
      <c r="A26" t="s">
        <v>89</v>
      </c>
      <c r="C26" s="33">
        <v>0</v>
      </c>
      <c r="D26" s="1" t="s">
        <v>76</v>
      </c>
      <c r="E26" t="s">
        <v>73</v>
      </c>
      <c r="G26" s="21">
        <v>60000</v>
      </c>
      <c r="H26" s="1" t="s">
        <v>76</v>
      </c>
    </row>
    <row r="27" spans="1:8" ht="12.75">
      <c r="A27" t="s">
        <v>72</v>
      </c>
      <c r="C27" s="31">
        <f>SUM(C24:C26)</f>
        <v>304690</v>
      </c>
      <c r="E27" t="s">
        <v>87</v>
      </c>
      <c r="G27" s="21">
        <v>0</v>
      </c>
      <c r="H27" s="1" t="s">
        <v>76</v>
      </c>
    </row>
    <row r="28" spans="5:8" ht="12.75">
      <c r="E28" t="s">
        <v>75</v>
      </c>
      <c r="G28" s="21">
        <v>0</v>
      </c>
      <c r="H28" s="1" t="s">
        <v>76</v>
      </c>
    </row>
    <row r="29" spans="5:8" ht="12.75">
      <c r="E29" t="s">
        <v>88</v>
      </c>
      <c r="G29" s="22">
        <v>7000</v>
      </c>
      <c r="H29" s="1" t="s">
        <v>76</v>
      </c>
    </row>
    <row r="30" spans="5:7" ht="13.5" thickBot="1">
      <c r="E30" t="s">
        <v>72</v>
      </c>
      <c r="G30" s="23">
        <f>SUM(G24:G29)</f>
        <v>271490</v>
      </c>
    </row>
    <row r="31" spans="1:8" ht="13.5" thickBot="1">
      <c r="A31" s="3" t="s">
        <v>79</v>
      </c>
      <c r="B31" s="3"/>
      <c r="C31" s="3"/>
      <c r="D31" s="3"/>
      <c r="E31" s="3"/>
      <c r="F31" s="3"/>
      <c r="G31" s="34">
        <f>C27-G30</f>
        <v>33200</v>
      </c>
      <c r="H31" s="3"/>
    </row>
    <row r="32" spans="4:7" ht="12.75">
      <c r="D32" s="37"/>
      <c r="G32" s="6"/>
    </row>
    <row r="33" ht="12.75">
      <c r="D33" s="37" t="s">
        <v>94</v>
      </c>
    </row>
  </sheetData>
  <sheetProtection sheet="1" objects="1" scenarios="1" selectLockedCells="1"/>
  <mergeCells count="1">
    <mergeCell ref="C22:E2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1230</v>
      </c>
      <c r="C2" s="39"/>
      <c r="D2" s="39"/>
      <c r="E2" s="39"/>
      <c r="F2" s="39"/>
      <c r="G2" s="39"/>
    </row>
    <row r="3" spans="1:7" ht="12.75">
      <c r="A3" t="s">
        <v>92</v>
      </c>
      <c r="B3" s="12">
        <v>0.1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123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17.6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17.5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6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31.52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9.79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9.37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3.77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101.14999999999999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3.29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11.91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7.02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49.519999999999996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150.67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-27.669999999999987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0.08223577235772357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0.040260162601626015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0.12249593495934959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8" sqref="C8:G8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17</v>
      </c>
      <c r="C2" s="39"/>
      <c r="D2" s="39"/>
      <c r="E2" s="39"/>
      <c r="F2" s="39"/>
      <c r="G2" s="39"/>
    </row>
    <row r="3" spans="1:7" ht="12.75">
      <c r="A3" t="s">
        <v>92</v>
      </c>
      <c r="B3" s="10">
        <v>5.46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92.82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6.3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14.71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7.14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5.6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9.61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9.28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2.08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55.72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3.22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11.72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6.94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49.18000000000001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104.9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-12.080000000000013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3.277647058823529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2.892941176470589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6.170588235294118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30</v>
      </c>
      <c r="C2" s="39"/>
      <c r="D2" s="39"/>
      <c r="E2" s="39"/>
      <c r="F2" s="39"/>
      <c r="G2" s="39"/>
    </row>
    <row r="3" spans="1:7" ht="12.75">
      <c r="A3" t="s">
        <v>92</v>
      </c>
      <c r="B3" s="12">
        <v>3.5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17.25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16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4.21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4.4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10.34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10.24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2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2.5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66.94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3.49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13.23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7.47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51.489999999999995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118.42999999999999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-13.429999999999993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2.231333333333333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1.7163333333333333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3.947666666666666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60</v>
      </c>
      <c r="C2" s="39"/>
      <c r="D2" s="39"/>
      <c r="E2" s="39"/>
      <c r="F2" s="39"/>
      <c r="G2" s="39"/>
    </row>
    <row r="3" spans="1:7" ht="12.75">
      <c r="A3" t="s">
        <v>92</v>
      </c>
      <c r="B3" s="12">
        <v>1.38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82.8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1.88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24.26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4.5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11.37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10.37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2.32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62.199999999999996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3.92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13.42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8.09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52.730000000000004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114.93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-32.13000000000001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1.0366666666666666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0.8788333333333334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1.9155000000000002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900</v>
      </c>
      <c r="C2" s="39"/>
      <c r="D2" s="39"/>
      <c r="E2" s="39"/>
      <c r="F2" s="39"/>
      <c r="G2" s="39"/>
    </row>
    <row r="3" spans="1:7" ht="12.75">
      <c r="A3" t="s">
        <v>92</v>
      </c>
      <c r="B3" s="10">
        <v>0.129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116.10000000000001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7.8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5.95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15.14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9.33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8.82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1.86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49.9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3.07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11.13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6.47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47.97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97.87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18.230000000000004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0.05544444444444444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0.0533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0.10874444444444445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850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0.113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96.05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14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0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5.19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9.72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1.57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42.18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3.31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7.17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49.78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91.96000000000001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4.089999999999989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0.049623529411764705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0.05856470588235294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0.10818823529411765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48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1500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0.065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97.5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4.25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1.5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11.3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10.44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9.93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1.49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39.910000000000004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3.54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12.53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7.64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51.010000000000005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90.92000000000002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6.579999999999984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0.02660666666666667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0.03400666666666667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0.060613333333333345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49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44</v>
      </c>
      <c r="C2" s="39"/>
      <c r="D2" s="39"/>
      <c r="E2" s="39"/>
      <c r="F2" s="39"/>
      <c r="G2" s="39"/>
    </row>
    <row r="3" spans="1:7" ht="12.75">
      <c r="A3" t="s">
        <v>93</v>
      </c>
      <c r="B3" s="12">
        <v>3.19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140.35999999999999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4.75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5.38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39.52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2.9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8.9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8.82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74.14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3.32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11.45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6.54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48.61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122.75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17.609999999999985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1.685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1.1047727272727272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2.789772727272727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50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38</v>
      </c>
      <c r="C2" s="39"/>
      <c r="D2" s="39"/>
      <c r="E2" s="39"/>
      <c r="F2" s="39"/>
      <c r="G2" s="39"/>
    </row>
    <row r="3" spans="1:7" ht="12.75">
      <c r="A3" t="s">
        <v>30</v>
      </c>
      <c r="B3" s="12">
        <v>2.1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79.8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4.8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0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32.08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3.7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11.84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10.23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2.47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66.12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3.64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12.89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7.78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51.61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117.73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-37.93000000000001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1.7400000000000002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1.358157894736842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3.098157894736842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32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29</v>
      </c>
      <c r="C2" s="39"/>
      <c r="D2" s="39"/>
      <c r="E2" s="39"/>
      <c r="F2" s="39"/>
      <c r="G2" s="39"/>
    </row>
    <row r="3" spans="1:7" ht="12.75">
      <c r="A3" t="s">
        <v>92</v>
      </c>
      <c r="B3" s="12">
        <v>3.52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102.08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8.7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10.3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20.91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3.9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9.53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9.26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2.52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67.61999999999999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3.29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11.59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6.85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49.03</v>
      </c>
      <c r="C25" s="39"/>
      <c r="D25" s="39"/>
      <c r="E25" s="39"/>
      <c r="F25" s="39"/>
      <c r="G25" s="39"/>
    </row>
    <row r="26" spans="2:7" ht="12.75" customHeight="1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116.64999999999999</v>
      </c>
      <c r="C27" s="39"/>
      <c r="D27" s="39"/>
      <c r="E27" s="39"/>
      <c r="F27" s="39"/>
      <c r="G27" s="39"/>
    </row>
    <row r="28" spans="2:7" ht="12.75" customHeight="1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-14.569999999999993</v>
      </c>
      <c r="C29" s="39"/>
      <c r="D29" s="39"/>
      <c r="E29" s="39"/>
      <c r="F29" s="39"/>
      <c r="G29" s="39"/>
    </row>
    <row r="30" spans="2:7" ht="12.75" customHeight="1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2.331724137931034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1.6906896551724138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4.022413793103448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35" t="s">
        <v>0</v>
      </c>
      <c r="C1" s="40" t="s">
        <v>31</v>
      </c>
      <c r="D1" s="40"/>
      <c r="E1" s="40"/>
      <c r="F1" s="40"/>
      <c r="G1" s="40"/>
    </row>
    <row r="2" spans="1:7" ht="12.75">
      <c r="A2" t="s">
        <v>29</v>
      </c>
      <c r="B2" s="9">
        <v>28</v>
      </c>
      <c r="C2" s="39"/>
      <c r="D2" s="39"/>
      <c r="E2" s="39"/>
      <c r="F2" s="39"/>
      <c r="G2" s="39"/>
    </row>
    <row r="3" spans="1:7" ht="12.75">
      <c r="A3" t="s">
        <v>92</v>
      </c>
      <c r="B3" s="12">
        <v>3.54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99.12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9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10.3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19.67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2.8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9.5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9.24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2.44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65.45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3.28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11.56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6.83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48.97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114.42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-15.299999999999997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2.3375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1.7489285714285714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4.086428571428572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54</v>
      </c>
      <c r="C2" s="39"/>
      <c r="D2" s="39"/>
      <c r="E2" s="39"/>
      <c r="F2" s="39"/>
      <c r="G2" s="39"/>
    </row>
    <row r="3" spans="1:7" ht="12.75">
      <c r="A3" t="s">
        <v>92</v>
      </c>
      <c r="B3" s="12">
        <v>2.24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120.96000000000001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6.3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10.3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1.25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26.08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3.2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11.18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10.28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72.29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3.84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13.24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8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52.379999999999995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124.67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-3.7099999999999937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1.3387037037037037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0.9699999999999999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2.3087037037037037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36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79</v>
      </c>
      <c r="C2" s="39"/>
      <c r="D2" s="39"/>
      <c r="E2" s="39"/>
      <c r="F2" s="39"/>
      <c r="G2" s="39"/>
    </row>
    <row r="3" spans="1:7" ht="12.75">
      <c r="A3" t="s">
        <v>92</v>
      </c>
      <c r="B3" s="12">
        <v>1.85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146.15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32.89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34.02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0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14.67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13.09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10.67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4.42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118.51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5.02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19.64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11.39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63.349999999999994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181.86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-35.71000000000001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1.500126582278481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0.8018987341772151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2.3020253164556963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24</v>
      </c>
      <c r="C2" s="39"/>
      <c r="D2" s="39"/>
      <c r="E2" s="39"/>
      <c r="F2" s="39"/>
      <c r="G2" s="39"/>
    </row>
    <row r="3" spans="1:7" ht="12.75">
      <c r="A3" t="s">
        <v>92</v>
      </c>
      <c r="B3" s="12">
        <v>5.25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126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32.01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7.75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2.26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7.3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9.2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9.29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1.5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2.69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72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3.29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11.97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6.99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49.55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121.55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4.450000000000003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7</v>
      </c>
      <c r="C31" s="39"/>
      <c r="D31" s="39"/>
      <c r="E31" s="39"/>
      <c r="F31" s="39"/>
      <c r="G31" s="39"/>
    </row>
    <row r="32" spans="1:7" ht="12.75">
      <c r="A32" s="1" t="s">
        <v>22</v>
      </c>
      <c r="B32" s="2">
        <f>B18/B2</f>
        <v>3</v>
      </c>
      <c r="C32" s="39"/>
      <c r="D32" s="39"/>
      <c r="E32" s="39"/>
      <c r="F32" s="39"/>
      <c r="G32" s="39"/>
    </row>
    <row r="33" spans="1:7" ht="12.75">
      <c r="A33" t="s">
        <v>23</v>
      </c>
      <c r="B33" s="2">
        <f>B25/B2</f>
        <v>2.064583333333333</v>
      </c>
      <c r="C33" s="39"/>
      <c r="D33" s="39"/>
      <c r="E33" s="39"/>
      <c r="F33" s="39"/>
      <c r="G33" s="39"/>
    </row>
    <row r="34" spans="1:7" ht="12.75">
      <c r="A34" t="s">
        <v>27</v>
      </c>
      <c r="B34" s="2">
        <f>B27/B2</f>
        <v>5.064583333333333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1300</v>
      </c>
      <c r="C2" s="39"/>
      <c r="D2" s="39"/>
      <c r="E2" s="39"/>
      <c r="F2" s="39"/>
      <c r="G2" s="39"/>
    </row>
    <row r="3" spans="1:7" ht="12.75">
      <c r="A3" t="s">
        <v>30</v>
      </c>
      <c r="B3" s="10">
        <v>0.155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201.5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31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23.25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0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18.04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15.2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12.69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11.78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0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4.38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117.33999999999999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4.19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15.6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10.04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57.129999999999995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174.46999999999997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27.03000000000003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0.09026153846153845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0.04394615384615384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0.13420769230769228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1310</v>
      </c>
      <c r="C2" s="39"/>
      <c r="D2" s="39"/>
      <c r="E2" s="39"/>
      <c r="F2" s="39"/>
      <c r="G2" s="39"/>
    </row>
    <row r="3" spans="1:7" ht="12.75">
      <c r="A3" t="s">
        <v>92</v>
      </c>
      <c r="B3" s="10">
        <v>0.113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148.03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14.52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5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17.67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9.5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12.35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10.95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2.62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1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3.43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92.04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4.11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14.8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9.26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55.47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147.51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0.5200000000000102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0.07025954198473283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0.04234351145038168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0.1126030534351145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35" t="s">
        <v>0</v>
      </c>
      <c r="C1" s="41" t="s">
        <v>31</v>
      </c>
      <c r="D1" s="41"/>
      <c r="E1" s="41"/>
      <c r="F1" s="41"/>
      <c r="G1" s="41"/>
    </row>
    <row r="2" spans="1:7" ht="12.75">
      <c r="A2" t="s">
        <v>29</v>
      </c>
      <c r="B2" s="9">
        <v>1270</v>
      </c>
      <c r="C2" s="39"/>
      <c r="D2" s="39"/>
      <c r="E2" s="39"/>
      <c r="F2" s="39"/>
      <c r="G2" s="39"/>
    </row>
    <row r="3" spans="1:7" ht="12.75">
      <c r="A3" t="s">
        <v>92</v>
      </c>
      <c r="B3" s="10">
        <v>0.151</v>
      </c>
      <c r="C3" s="39"/>
      <c r="D3" s="39"/>
      <c r="E3" s="39"/>
      <c r="F3" s="39"/>
      <c r="G3" s="39"/>
    </row>
    <row r="4" spans="1:7" ht="12.75">
      <c r="A4" t="s">
        <v>28</v>
      </c>
      <c r="B4" s="2">
        <f>B2*B3</f>
        <v>191.76999999999998</v>
      </c>
      <c r="C4" s="39"/>
      <c r="D4" s="39"/>
      <c r="E4" s="39"/>
      <c r="F4" s="39"/>
      <c r="G4" s="39"/>
    </row>
    <row r="5" spans="3:7" ht="12.75">
      <c r="C5" s="39"/>
      <c r="D5" s="39"/>
      <c r="E5" s="39"/>
      <c r="F5" s="39"/>
      <c r="G5" s="39"/>
    </row>
    <row r="6" spans="1:7" ht="12.75">
      <c r="A6" t="s">
        <v>1</v>
      </c>
      <c r="C6" s="39"/>
      <c r="D6" s="39"/>
      <c r="E6" s="39"/>
      <c r="F6" s="39"/>
      <c r="G6" s="39"/>
    </row>
    <row r="7" spans="1:7" ht="12.75">
      <c r="A7" s="1" t="s">
        <v>8</v>
      </c>
      <c r="B7" s="11">
        <v>19.8</v>
      </c>
      <c r="C7" s="39"/>
      <c r="D7" s="39"/>
      <c r="E7" s="39"/>
      <c r="F7" s="39"/>
      <c r="G7" s="39"/>
    </row>
    <row r="8" spans="1:7" ht="12.75">
      <c r="A8" s="1" t="s">
        <v>9</v>
      </c>
      <c r="B8" s="11">
        <v>15</v>
      </c>
      <c r="C8" s="39"/>
      <c r="D8" s="39"/>
      <c r="E8" s="39"/>
      <c r="F8" s="39"/>
      <c r="G8" s="39"/>
    </row>
    <row r="9" spans="1:7" ht="12.75">
      <c r="A9" s="1" t="s">
        <v>24</v>
      </c>
      <c r="B9" s="11">
        <v>0</v>
      </c>
      <c r="C9" s="39"/>
      <c r="D9" s="39"/>
      <c r="E9" s="39"/>
      <c r="F9" s="39"/>
      <c r="G9" s="39"/>
    </row>
    <row r="10" spans="1:7" ht="12.75">
      <c r="A10" s="1" t="s">
        <v>10</v>
      </c>
      <c r="B10" s="11">
        <v>11</v>
      </c>
      <c r="C10" s="39"/>
      <c r="D10" s="39"/>
      <c r="E10" s="39"/>
      <c r="F10" s="39"/>
      <c r="G10" s="39"/>
    </row>
    <row r="11" spans="1:7" ht="12.75">
      <c r="A11" s="1" t="s">
        <v>12</v>
      </c>
      <c r="B11" s="11">
        <v>16.67</v>
      </c>
      <c r="C11" s="39"/>
      <c r="D11" s="39"/>
      <c r="E11" s="39"/>
      <c r="F11" s="39"/>
      <c r="G11" s="39"/>
    </row>
    <row r="12" spans="1:7" ht="12.75">
      <c r="A12" s="1" t="s">
        <v>11</v>
      </c>
      <c r="B12" s="11">
        <v>13.7</v>
      </c>
      <c r="C12" s="39"/>
      <c r="D12" s="39"/>
      <c r="E12" s="39"/>
      <c r="F12" s="39"/>
      <c r="G12" s="39"/>
    </row>
    <row r="13" spans="1:7" ht="12.75">
      <c r="A13" s="1" t="s">
        <v>13</v>
      </c>
      <c r="B13" s="11">
        <v>12.31</v>
      </c>
      <c r="C13" s="39"/>
      <c r="D13" s="39"/>
      <c r="E13" s="39"/>
      <c r="F13" s="39"/>
      <c r="G13" s="39"/>
    </row>
    <row r="14" spans="1:7" ht="12.75">
      <c r="A14" s="1" t="s">
        <v>14</v>
      </c>
      <c r="B14" s="11">
        <v>10.94</v>
      </c>
      <c r="C14" s="39"/>
      <c r="D14" s="39"/>
      <c r="E14" s="39"/>
      <c r="F14" s="39"/>
      <c r="G14" s="39"/>
    </row>
    <row r="15" spans="1:7" ht="12.75">
      <c r="A15" s="1" t="s">
        <v>15</v>
      </c>
      <c r="B15" s="11">
        <v>2.54</v>
      </c>
      <c r="C15" s="39"/>
      <c r="D15" s="39"/>
      <c r="E15" s="39"/>
      <c r="F15" s="39"/>
      <c r="G15" s="39"/>
    </row>
    <row r="16" spans="1:7" ht="12.75">
      <c r="A16" s="1" t="s">
        <v>16</v>
      </c>
      <c r="B16" s="11">
        <v>5.75</v>
      </c>
      <c r="C16" s="39"/>
      <c r="D16" s="39"/>
      <c r="E16" s="39"/>
      <c r="F16" s="39"/>
      <c r="G16" s="39"/>
    </row>
    <row r="17" spans="1:7" ht="12.75">
      <c r="A17" s="1" t="s">
        <v>17</v>
      </c>
      <c r="B17" s="12">
        <v>4.17</v>
      </c>
      <c r="C17" s="39"/>
      <c r="D17" s="39"/>
      <c r="E17" s="39"/>
      <c r="F17" s="39"/>
      <c r="G17" s="39"/>
    </row>
    <row r="18" spans="1:7" ht="12.75">
      <c r="A18" t="s">
        <v>2</v>
      </c>
      <c r="B18" s="2">
        <f>SUM(B7:B17)</f>
        <v>111.88000000000001</v>
      </c>
      <c r="C18" s="39"/>
      <c r="D18" s="39"/>
      <c r="E18" s="39"/>
      <c r="F18" s="39"/>
      <c r="G18" s="39"/>
    </row>
    <row r="19" spans="2:7" ht="12.75">
      <c r="B19" s="2"/>
      <c r="C19" s="39"/>
      <c r="D19" s="39"/>
      <c r="E19" s="39"/>
      <c r="F19" s="39"/>
      <c r="G19" s="39"/>
    </row>
    <row r="20" spans="1:7" ht="12.75">
      <c r="A20" t="s">
        <v>3</v>
      </c>
      <c r="B20" s="2"/>
      <c r="C20" s="39"/>
      <c r="D20" s="39"/>
      <c r="E20" s="39"/>
      <c r="F20" s="39"/>
      <c r="G20" s="39"/>
    </row>
    <row r="21" spans="1:7" ht="12.75">
      <c r="A21" s="1" t="s">
        <v>18</v>
      </c>
      <c r="B21" s="7">
        <v>4.1</v>
      </c>
      <c r="C21" s="39"/>
      <c r="D21" s="39"/>
      <c r="E21" s="39"/>
      <c r="F21" s="39"/>
      <c r="G21" s="39"/>
    </row>
    <row r="22" spans="1:7" ht="12.75">
      <c r="A22" s="1" t="s">
        <v>19</v>
      </c>
      <c r="B22" s="7">
        <v>14.76</v>
      </c>
      <c r="C22" s="39"/>
      <c r="D22" s="39"/>
      <c r="E22" s="39"/>
      <c r="F22" s="39"/>
      <c r="G22" s="39"/>
    </row>
    <row r="23" spans="1:7" ht="12.75">
      <c r="A23" s="1" t="s">
        <v>20</v>
      </c>
      <c r="B23" s="7">
        <v>9.24</v>
      </c>
      <c r="C23" s="39"/>
      <c r="D23" s="39"/>
      <c r="E23" s="39"/>
      <c r="F23" s="39"/>
      <c r="G23" s="39"/>
    </row>
    <row r="24" spans="1:7" ht="12.75">
      <c r="A24" s="1" t="s">
        <v>21</v>
      </c>
      <c r="B24" s="8">
        <v>27.3</v>
      </c>
      <c r="C24" s="39"/>
      <c r="D24" s="39"/>
      <c r="E24" s="39"/>
      <c r="F24" s="39"/>
      <c r="G24" s="39"/>
    </row>
    <row r="25" spans="1:7" ht="12.75">
      <c r="A25" t="s">
        <v>4</v>
      </c>
      <c r="B25" s="2">
        <f>SUM(B21:B24)</f>
        <v>55.400000000000006</v>
      </c>
      <c r="C25" s="39"/>
      <c r="D25" s="39"/>
      <c r="E25" s="39"/>
      <c r="F25" s="39"/>
      <c r="G25" s="39"/>
    </row>
    <row r="26" spans="2:7" ht="12.75">
      <c r="B26" s="2"/>
      <c r="C26" s="39"/>
      <c r="D26" s="39"/>
      <c r="E26" s="39"/>
      <c r="F26" s="39"/>
      <c r="G26" s="39"/>
    </row>
    <row r="27" spans="1:7" ht="12.75">
      <c r="A27" t="s">
        <v>5</v>
      </c>
      <c r="B27" s="2">
        <f>B18+B25</f>
        <v>167.28000000000003</v>
      </c>
      <c r="C27" s="39"/>
      <c r="D27" s="39"/>
      <c r="E27" s="39"/>
      <c r="F27" s="39"/>
      <c r="G27" s="39"/>
    </row>
    <row r="28" spans="2:7" ht="12.75">
      <c r="B28" s="2"/>
      <c r="C28" s="39"/>
      <c r="D28" s="39"/>
      <c r="E28" s="39"/>
      <c r="F28" s="39"/>
      <c r="G28" s="39"/>
    </row>
    <row r="29" spans="1:7" ht="12.75">
      <c r="A29" t="s">
        <v>33</v>
      </c>
      <c r="B29" s="2">
        <f>B4-B27</f>
        <v>24.489999999999952</v>
      </c>
      <c r="C29" s="39"/>
      <c r="D29" s="39"/>
      <c r="E29" s="39"/>
      <c r="F29" s="39"/>
      <c r="G29" s="39"/>
    </row>
    <row r="30" spans="2:7" ht="12.75">
      <c r="B30" s="2"/>
      <c r="C30" s="39"/>
      <c r="D30" s="39"/>
      <c r="E30" s="39"/>
      <c r="F30" s="39"/>
      <c r="G30" s="39"/>
    </row>
    <row r="31" spans="1:7" ht="12.75">
      <c r="A31" t="s">
        <v>6</v>
      </c>
      <c r="B31" s="36" t="s">
        <v>39</v>
      </c>
      <c r="C31" s="39"/>
      <c r="D31" s="39"/>
      <c r="E31" s="39"/>
      <c r="F31" s="39"/>
      <c r="G31" s="39"/>
    </row>
    <row r="32" spans="1:7" ht="12.75">
      <c r="A32" s="1" t="s">
        <v>22</v>
      </c>
      <c r="B32" s="13">
        <f>B18/B2</f>
        <v>0.08809448818897639</v>
      </c>
      <c r="C32" s="39"/>
      <c r="D32" s="39"/>
      <c r="E32" s="39"/>
      <c r="F32" s="39"/>
      <c r="G32" s="39"/>
    </row>
    <row r="33" spans="1:7" ht="12.75">
      <c r="A33" t="s">
        <v>23</v>
      </c>
      <c r="B33" s="13">
        <f>B25/B2</f>
        <v>0.04362204724409449</v>
      </c>
      <c r="C33" s="39"/>
      <c r="D33" s="39"/>
      <c r="E33" s="39"/>
      <c r="F33" s="39"/>
      <c r="G33" s="39"/>
    </row>
    <row r="34" spans="1:7" ht="12.75">
      <c r="A34" t="s">
        <v>27</v>
      </c>
      <c r="B34" s="13">
        <f>B27/B2</f>
        <v>0.13171653543307088</v>
      </c>
      <c r="C34" s="39"/>
      <c r="D34" s="39"/>
      <c r="E34" s="39"/>
      <c r="F34" s="39"/>
      <c r="G34" s="39"/>
    </row>
  </sheetData>
  <sheetProtection sheet="1" objects="1" scenarios="1" selectLockedCells="1"/>
  <mergeCells count="34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Extension</cp:lastModifiedBy>
  <cp:lastPrinted>2005-12-23T03:33:59Z</cp:lastPrinted>
  <dcterms:created xsi:type="dcterms:W3CDTF">2005-01-10T15:34:54Z</dcterms:created>
  <dcterms:modified xsi:type="dcterms:W3CDTF">2005-12-23T03:41:52Z</dcterms:modified>
  <cp:category/>
  <cp:version/>
  <cp:contentType/>
  <cp:contentStatus/>
</cp:coreProperties>
</file>