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HRWW" sheetId="17" r:id="rId17"/>
    <sheet name="Rye" sheetId="18" r:id="rId18"/>
    <sheet name="Chickpea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<sst xmlns="http://schemas.openxmlformats.org/spreadsheetml/2006/main" count="668" uniqueCount="147">
  <si>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</si>
  <si>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</si>
  <si>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</si>
  <si>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</si>
  <si>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</si>
  <si>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</si>
  <si>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</si>
  <si>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</si>
  <si>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</si>
  <si>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</si>
  <si>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</si>
  <si>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</si>
  <si>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</si>
  <si>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</si>
  <si>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</si>
  <si>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</si>
  <si>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</si>
  <si>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</si>
  <si>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</si>
  <si>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</si>
  <si>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</si>
  <si>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</si>
  <si>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</si>
  <si>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</si>
  <si>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</si>
  <si>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</si>
  <si>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</si>
  <si>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</si>
  <si>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</si>
  <si>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</si>
  <si>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</si>
  <si>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</si>
  <si>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</si>
  <si>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</si>
  <si>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</si>
  <si>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</si>
  <si>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</si>
  <si>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</si>
  <si>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</si>
  <si>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</si>
  <si>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</si>
  <si>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</si>
  <si>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</si>
  <si>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</si>
  <si>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</si>
  <si>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</si>
  <si>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</si>
  <si>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</si>
  <si>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</si>
  <si>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</si>
  <si>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</si>
  <si>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</si>
  <si>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</si>
  <si>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</si>
  <si>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</si>
  <si>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</si>
  <si>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</si>
  <si>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</si>
  <si>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</si>
  <si>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</si>
  <si>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</si>
  <si>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</si>
  <si>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</si>
  <si>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</si>
  <si>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</si>
  <si>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</si>
  <si>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</si>
  <si>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</si>
  <si>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</si>
  <si>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</si>
  <si>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</si>
  <si>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</si>
  <si>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</si>
  <si>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</si>
  <si>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</si>
  <si>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</si>
  <si>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</si>
  <si>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</si>
  <si>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</si>
  <si>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</si>
  <si>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</si>
  <si>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</si>
  <si>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</si>
  <si>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</si>
  <si>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</si>
  <si>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</si>
  <si>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</si>
  <si>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</si>
  <si>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</si>
  <si>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LARGE CHICKPEA</t>
  </si>
  <si>
    <t>Safflower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</si>
  <si>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</si>
  <si>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</si>
  <si>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</si>
  <si>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</si>
  <si>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</si>
  <si>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</si>
  <si>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</si>
  <si>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</si>
  <si>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</si>
  <si>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</si>
  <si>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</si>
  <si>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</si>
  <si>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</si>
  <si>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</si>
  <si>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&lt;scroll down for direct cost summary&gt;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</si>
  <si>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</si>
  <si>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</si>
  <si>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</si>
  <si>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</si>
  <si>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</si>
  <si>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</si>
  <si>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</si>
  <si>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</si>
  <si>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</si>
  <si>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</si>
  <si>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</si>
  <si>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</si>
  <si>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</si>
  <si>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</si>
  <si>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</si>
  <si>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</si>
  <si>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</si>
  <si>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</si>
  <si>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</si>
  <si>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</si>
  <si>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</si>
  <si>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</si>
  <si>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</si>
  <si>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</si>
  <si>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</si>
  <si>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</si>
  <si>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</si>
  <si>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</si>
  <si>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</si>
  <si>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</si>
  <si>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</si>
  <si>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Crop Ins. only available by written agreement.</t>
  </si>
  <si>
    <t>North Dakota 2009 Projected Crop Budgets - North West</t>
  </si>
  <si>
    <t>Milling quality price</t>
  </si>
  <si>
    <t>Malt price, feed quality occurs 35%, price est. is $2.89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</si>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</sst>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70" fontId="4" fillId="0" borderId="0" xfId="42" applyNumberFormat="1" applyFont="1" applyAlignment="1" applyProtection="1">
      <alignment/>
      <protection locked="0"/>
    </xf>
    <xf numFmtId="170" fontId="4" fillId="0" borderId="10" xfId="42" applyNumberFormat="1" applyFont="1" applyBorder="1" applyAlignment="1" applyProtection="1">
      <alignment/>
      <protection locked="0"/>
    </xf>
    <xf numFmtId="3" fontId="0" fillId="0" borderId="18" xfId="0" applyNumberFormat="1" applyBorder="1" applyAlignment="1">
      <alignment/>
    </xf>
    <xf numFmtId="37" fontId="0" fillId="0" borderId="0" xfId="42" applyNumberFormat="1" applyFont="1" applyAlignment="1">
      <alignment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4" t="s">
        <v>138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</row>
    <row r="3" spans="1:8" ht="12.75">
      <c r="A3" s="50"/>
      <c r="B3" s="51"/>
      <c r="C3" s="52"/>
      <c r="D3" s="52"/>
      <c r="E3" s="52"/>
      <c r="F3" s="51"/>
      <c r="G3" s="51"/>
      <c r="H3" s="51"/>
    </row>
    <row r="4" spans="1:8" ht="12.75">
      <c r="A4" s="53" t="s">
        <v>108</v>
      </c>
      <c r="B4" s="54"/>
      <c r="C4" s="54"/>
      <c r="D4" s="54"/>
      <c r="E4" s="54"/>
      <c r="F4" s="54"/>
      <c r="G4" s="54"/>
      <c r="H4" s="54"/>
    </row>
    <row r="5" spans="1:8" ht="12.75">
      <c r="A5" s="20" t="s">
        <v>109</v>
      </c>
      <c r="B5" s="54"/>
      <c r="C5" s="54"/>
      <c r="D5" s="54"/>
      <c r="E5" s="54"/>
      <c r="F5" s="54"/>
      <c r="G5" s="54"/>
      <c r="H5" s="54"/>
    </row>
    <row r="6" spans="1:8" ht="12.75">
      <c r="A6" s="20" t="s">
        <v>110</v>
      </c>
      <c r="B6" s="54"/>
      <c r="C6" s="54"/>
      <c r="D6" s="54"/>
      <c r="E6" s="54"/>
      <c r="F6" s="54"/>
      <c r="G6" s="54"/>
      <c r="H6" s="54"/>
    </row>
    <row r="7" spans="1:8" ht="12.75">
      <c r="A7" s="20" t="s">
        <v>111</v>
      </c>
      <c r="B7" s="54"/>
      <c r="C7" s="54"/>
      <c r="D7" s="54"/>
      <c r="E7" s="54"/>
      <c r="F7" s="54"/>
      <c r="G7" s="54"/>
      <c r="H7" s="54"/>
    </row>
    <row r="8" spans="1:8" ht="12.75">
      <c r="A8" s="20" t="s">
        <v>112</v>
      </c>
      <c r="B8" s="54"/>
      <c r="C8" s="54"/>
      <c r="D8" s="54"/>
      <c r="E8" s="54"/>
      <c r="F8" s="54"/>
      <c r="G8" s="54"/>
      <c r="H8" s="54"/>
    </row>
    <row r="9" spans="1:8" ht="12.75">
      <c r="A9" s="20" t="s">
        <v>113</v>
      </c>
      <c r="B9" s="54"/>
      <c r="C9" s="54"/>
      <c r="D9" s="54"/>
      <c r="E9" s="54"/>
      <c r="F9" s="54"/>
      <c r="G9" s="54"/>
      <c r="H9" s="54"/>
    </row>
    <row r="10" spans="1:8" ht="12.75">
      <c r="A10" s="20" t="s">
        <v>114</v>
      </c>
      <c r="B10" s="54"/>
      <c r="C10" s="54"/>
      <c r="D10" s="54"/>
      <c r="E10" s="54"/>
      <c r="F10" s="54"/>
      <c r="G10" s="54"/>
      <c r="H10" s="54"/>
    </row>
    <row r="11" spans="1:8" ht="12.75">
      <c r="A11" s="20" t="s">
        <v>115</v>
      </c>
      <c r="B11" s="54"/>
      <c r="C11" s="54"/>
      <c r="D11" s="54"/>
      <c r="E11" s="54"/>
      <c r="F11" s="54"/>
      <c r="G11" s="54"/>
      <c r="H11" s="54"/>
    </row>
    <row r="12" spans="1:8" ht="12.75">
      <c r="A12" s="20"/>
      <c r="B12" s="54"/>
      <c r="C12" s="54"/>
      <c r="D12" s="54"/>
      <c r="E12" s="54"/>
      <c r="F12" s="54"/>
      <c r="G12" s="54"/>
      <c r="H12" s="54"/>
    </row>
    <row r="13" spans="1:8" ht="12.75">
      <c r="A13" s="53" t="s">
        <v>116</v>
      </c>
      <c r="B13" s="55"/>
      <c r="C13" s="55"/>
      <c r="D13" s="54"/>
      <c r="E13" s="54"/>
      <c r="F13" s="54"/>
      <c r="G13" s="54"/>
      <c r="H13" s="54"/>
    </row>
    <row r="14" spans="1:8" ht="12.75">
      <c r="A14" s="20" t="s">
        <v>117</v>
      </c>
      <c r="B14" s="54"/>
      <c r="C14" s="54"/>
      <c r="D14" s="54"/>
      <c r="E14" s="54"/>
      <c r="F14" s="54"/>
      <c r="G14" s="54"/>
      <c r="H14" s="54"/>
    </row>
    <row r="15" spans="1:8" ht="12.75">
      <c r="A15" s="20" t="s">
        <v>118</v>
      </c>
      <c r="B15" s="54"/>
      <c r="C15" s="54"/>
      <c r="D15" s="54"/>
      <c r="E15" s="54"/>
      <c r="F15" s="54"/>
      <c r="G15" s="54"/>
      <c r="H15" s="54"/>
    </row>
    <row r="16" spans="1:8" ht="12.75">
      <c r="A16" s="20" t="s">
        <v>119</v>
      </c>
      <c r="B16" s="54"/>
      <c r="C16" s="54"/>
      <c r="D16" s="54"/>
      <c r="E16" s="54"/>
      <c r="F16" s="54"/>
      <c r="G16" s="54"/>
      <c r="H16" s="54"/>
    </row>
    <row r="17" spans="1:8" ht="12.75">
      <c r="A17" s="20" t="s">
        <v>120</v>
      </c>
      <c r="B17" s="54"/>
      <c r="C17" s="54"/>
      <c r="D17" s="54"/>
      <c r="E17" s="54"/>
      <c r="F17" s="54"/>
      <c r="G17" s="54"/>
      <c r="H17" s="54"/>
    </row>
    <row r="18" spans="1:8" ht="12.75">
      <c r="A18" s="20" t="s">
        <v>121</v>
      </c>
      <c r="B18" s="54"/>
      <c r="C18" s="54"/>
      <c r="D18" s="54"/>
      <c r="E18" s="54"/>
      <c r="F18" s="54"/>
      <c r="G18" s="54"/>
      <c r="H18" s="54"/>
    </row>
    <row r="19" spans="1:8" ht="12.75">
      <c r="A19" s="20" t="s">
        <v>122</v>
      </c>
      <c r="B19" s="54"/>
      <c r="C19" s="54"/>
      <c r="E19" s="54"/>
      <c r="F19" s="54"/>
      <c r="G19" s="54"/>
      <c r="H19" s="54"/>
    </row>
    <row r="20" spans="1:8" ht="12.75">
      <c r="A20" s="20" t="s">
        <v>123</v>
      </c>
      <c r="B20" s="54"/>
      <c r="C20" s="54"/>
      <c r="D20" s="54"/>
      <c r="E20" s="54"/>
      <c r="F20" s="54"/>
      <c r="G20" s="54"/>
      <c r="H20" s="54"/>
    </row>
    <row r="21" spans="1:8" ht="12.75">
      <c r="A21" s="20" t="s">
        <v>124</v>
      </c>
      <c r="B21" s="54"/>
      <c r="C21" s="54"/>
      <c r="D21" s="54"/>
      <c r="E21" s="54"/>
      <c r="F21" s="54"/>
      <c r="G21" s="54"/>
      <c r="H21" s="54"/>
    </row>
    <row r="22" spans="1:8" ht="12.75">
      <c r="A22" s="20" t="s">
        <v>125</v>
      </c>
      <c r="B22" s="54"/>
      <c r="C22" s="54"/>
      <c r="D22" s="54"/>
      <c r="E22" s="54"/>
      <c r="F22" s="54"/>
      <c r="G22" s="54"/>
      <c r="H22" s="54"/>
    </row>
    <row r="23" spans="2:8" ht="12.75">
      <c r="B23" s="54"/>
      <c r="C23" s="54"/>
      <c r="D23" s="54"/>
      <c r="E23" s="54"/>
      <c r="F23" s="54"/>
      <c r="G23" s="54"/>
      <c r="H23" s="54"/>
    </row>
    <row r="24" spans="1:8" ht="12.75">
      <c r="A24" s="53" t="s">
        <v>126</v>
      </c>
      <c r="B24" s="54"/>
      <c r="C24" s="54"/>
      <c r="D24" s="54"/>
      <c r="E24" s="54"/>
      <c r="F24" s="54"/>
      <c r="G24" s="54"/>
      <c r="H24" s="54"/>
    </row>
    <row r="25" spans="1:8" ht="12.75">
      <c r="A25" s="20" t="s">
        <v>127</v>
      </c>
      <c r="B25" s="54"/>
      <c r="C25" s="54"/>
      <c r="D25" s="54"/>
      <c r="E25" s="54"/>
      <c r="F25" s="54"/>
      <c r="G25" s="54"/>
      <c r="H25" s="54"/>
    </row>
    <row r="26" spans="1:8" ht="15">
      <c r="A26" s="20" t="s">
        <v>128</v>
      </c>
      <c r="B26" s="54"/>
      <c r="C26" s="54"/>
      <c r="D26" s="54"/>
      <c r="E26" s="54"/>
      <c r="F26" s="54"/>
      <c r="G26" s="54"/>
      <c r="H26" s="54"/>
    </row>
    <row r="27" spans="1:8" ht="12.75">
      <c r="A27" s="20" t="s">
        <v>129</v>
      </c>
      <c r="B27" s="54"/>
      <c r="C27" s="54"/>
      <c r="D27" s="54"/>
      <c r="E27" s="54"/>
      <c r="F27" s="54"/>
      <c r="G27" s="54"/>
      <c r="H27" s="54"/>
    </row>
    <row r="28" spans="1:8" ht="13.5">
      <c r="A28" s="20" t="s">
        <v>130</v>
      </c>
      <c r="B28" s="54"/>
      <c r="C28" s="54"/>
      <c r="D28" s="54"/>
      <c r="E28" s="54"/>
      <c r="F28" s="54"/>
      <c r="G28" s="54"/>
      <c r="H28" s="54"/>
    </row>
    <row r="29" spans="1:8" ht="12.75">
      <c r="A29" s="51"/>
      <c r="B29" s="51"/>
      <c r="C29" s="51"/>
      <c r="D29" s="51"/>
      <c r="E29" s="51"/>
      <c r="F29" s="51"/>
      <c r="G29" s="51"/>
      <c r="H29" s="51"/>
    </row>
    <row r="30" spans="1:8" ht="12.75">
      <c r="A30" s="51" t="s">
        <v>131</v>
      </c>
      <c r="B30" s="51"/>
      <c r="C30" s="51"/>
      <c r="D30" s="51"/>
      <c r="E30" s="51"/>
      <c r="F30" s="51"/>
      <c r="G30" s="51"/>
      <c r="H30" s="51"/>
    </row>
    <row r="31" spans="1:8" ht="12.75">
      <c r="A31" s="51"/>
      <c r="B31" s="51"/>
      <c r="C31" s="51"/>
      <c r="D31" s="51"/>
      <c r="E31" s="51"/>
      <c r="F31" s="51"/>
      <c r="G31" s="51"/>
      <c r="H31" s="51"/>
    </row>
    <row r="32" spans="1:8" ht="12.75">
      <c r="A32" s="63" t="s">
        <v>141</v>
      </c>
      <c r="B32" s="51" t="s">
        <v>142</v>
      </c>
      <c r="C32" s="51"/>
      <c r="D32" s="56"/>
      <c r="E32" s="51" t="s">
        <v>143</v>
      </c>
      <c r="F32" s="51"/>
      <c r="G32" s="51"/>
      <c r="H32" s="51"/>
    </row>
    <row r="33" spans="1:11" ht="12.75">
      <c r="A33" s="51" t="s">
        <v>144</v>
      </c>
      <c r="B33" s="66" t="s">
        <v>145</v>
      </c>
      <c r="C33" s="67"/>
      <c r="D33" s="67"/>
      <c r="E33" s="67"/>
      <c r="F33" s="67"/>
      <c r="G33" s="67"/>
      <c r="H33" s="51" t="s">
        <v>146</v>
      </c>
      <c r="I33" s="51"/>
      <c r="J33" s="51"/>
      <c r="K33" s="51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30</v>
      </c>
      <c r="C2" s="71"/>
      <c r="D2" s="71"/>
      <c r="E2" s="71"/>
      <c r="F2" s="71"/>
      <c r="G2" s="71"/>
    </row>
    <row r="3" spans="1:7" ht="12.75">
      <c r="A3" t="s">
        <v>85</v>
      </c>
      <c r="B3" s="12">
        <v>6.48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194.4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33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25.9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16.22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8.2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9.57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12.82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6.25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3.08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115.04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4.81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15.69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8.5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59.6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174.64000000000001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19.75999999999999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3.8346666666666667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1.9866666666666668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5.8213333333333335</v>
      </c>
      <c r="C34" s="71"/>
      <c r="D34" s="71"/>
      <c r="E34" s="71"/>
      <c r="F34" s="71"/>
      <c r="G34" s="71"/>
    </row>
  </sheetData>
  <sheetProtection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55</v>
      </c>
      <c r="C2" s="71"/>
      <c r="D2" s="71"/>
      <c r="E2" s="71"/>
      <c r="F2" s="71"/>
      <c r="G2" s="71"/>
    </row>
    <row r="3" spans="1:7" ht="12.75">
      <c r="A3" t="s">
        <v>85</v>
      </c>
      <c r="B3" s="12">
        <v>2.32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127.6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8.8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9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43.59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9.8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9.58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11.94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2.71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101.41999999999999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5.02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14.96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8.48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59.06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160.48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-32.879999999999995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1.8439999999999999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1.0738181818181818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2.9178181818181814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1300</v>
      </c>
      <c r="C2" s="71"/>
      <c r="D2" s="71"/>
      <c r="E2" s="71"/>
      <c r="F2" s="71"/>
      <c r="G2" s="71"/>
    </row>
    <row r="3" spans="1:7" ht="12.75">
      <c r="A3" t="s">
        <v>85</v>
      </c>
      <c r="B3" s="10">
        <v>0.24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312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26.6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31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11.71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15.9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9.56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13.22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6.25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3.14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117.38000000000001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4.79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15.86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8.68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59.93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177.31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134.69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36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0.0902923076923077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0.0461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0.1363923076923077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900</v>
      </c>
      <c r="C2" s="71"/>
      <c r="D2" s="71"/>
      <c r="E2" s="71"/>
      <c r="F2" s="71"/>
      <c r="G2" s="71"/>
    </row>
    <row r="3" spans="1:7" ht="12.75">
      <c r="A3" t="s">
        <v>85</v>
      </c>
      <c r="B3" s="10">
        <v>0.298</v>
      </c>
      <c r="C3" s="71"/>
      <c r="D3" s="71"/>
      <c r="E3" s="71"/>
      <c r="F3" s="71"/>
      <c r="G3" s="71"/>
    </row>
    <row r="4" spans="1:7" ht="12.75">
      <c r="A4" t="s">
        <v>27</v>
      </c>
      <c r="B4" s="36">
        <f>B2*B3</f>
        <v>268.2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12.5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17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33.29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9.9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8.8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11.83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2.73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102.05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4.68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14.24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8.47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57.99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160.04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108.16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36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0.11338888888888889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0.06443333333333334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0.17782222222222221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950</v>
      </c>
      <c r="C2" s="71"/>
      <c r="D2" s="71"/>
      <c r="E2" s="71"/>
      <c r="F2" s="71"/>
      <c r="G2" s="71"/>
    </row>
    <row r="3" spans="1:7" ht="12.75">
      <c r="A3" t="s">
        <v>85</v>
      </c>
      <c r="B3" s="10">
        <v>0.19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180.5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12.5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18.1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21.66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17.6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7.77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10.67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2.59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96.89000000000001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4.32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12.82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7.01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54.75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151.64000000000001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28.859999999999985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36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0.10198947368421055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0.05763157894736842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0.15962105263157897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37">
        <v>850</v>
      </c>
      <c r="C2" s="71"/>
      <c r="D2" s="71"/>
      <c r="E2" s="71"/>
      <c r="F2" s="71"/>
      <c r="G2" s="71"/>
    </row>
    <row r="3" spans="1:7" ht="12.75">
      <c r="A3" t="s">
        <v>29</v>
      </c>
      <c r="B3" s="10">
        <v>0.191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162.35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25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16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14.46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0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8.46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11.34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1.5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2.11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78.87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4.54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13.84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7.92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56.9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135.77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26.579999999999984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36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0.09278823529411766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0.06694117647058824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0.1597294117647059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1300</v>
      </c>
      <c r="C2" s="71"/>
      <c r="D2" s="71"/>
      <c r="E2" s="71"/>
      <c r="F2" s="71"/>
      <c r="G2" s="71"/>
    </row>
    <row r="3" spans="1:7" ht="12.75">
      <c r="A3" t="s">
        <v>29</v>
      </c>
      <c r="B3" s="10">
        <v>0.065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84.5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9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18.27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0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8.68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11.46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1.61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60.019999999999996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4.63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14.06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8.03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57.32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117.34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-32.84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0.04616923076923077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0.044092307692307695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0.09026153846153846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35</v>
      </c>
      <c r="C2" s="71"/>
      <c r="D2" s="71"/>
      <c r="E2" s="71"/>
      <c r="F2" s="71"/>
      <c r="G2" s="71"/>
    </row>
    <row r="3" spans="1:7" ht="12.75">
      <c r="A3" t="s">
        <v>86</v>
      </c>
      <c r="B3" s="10">
        <v>5.02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175.7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8.75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15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9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56.14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10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7.71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10.36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3.38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126.33999999999999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4.3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12.55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6.65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54.1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180.44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-4.740000000000009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3.6097142857142854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1.5457142857142858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5.155428571428572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35</v>
      </c>
      <c r="C2" s="71"/>
      <c r="D2" s="71"/>
      <c r="E2" s="71"/>
      <c r="F2" s="71"/>
      <c r="G2" s="71"/>
    </row>
    <row r="3" spans="1:7" ht="12.75">
      <c r="A3" t="s">
        <v>29</v>
      </c>
      <c r="B3" s="10">
        <v>3.47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121.45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6.6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7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56.14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4.6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7.83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10.3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2.71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101.17999999999998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4.36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12.7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6.85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54.51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155.68999999999997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-34.23999999999997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2.890857142857142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1.5574285714285714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4.4482857142857135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89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1100</v>
      </c>
      <c r="C2" s="71"/>
      <c r="D2" s="71"/>
      <c r="E2" s="71"/>
      <c r="F2" s="71"/>
      <c r="G2" s="71"/>
    </row>
    <row r="3" spans="1:7" ht="12.75">
      <c r="A3" t="s">
        <v>85</v>
      </c>
      <c r="B3" s="34">
        <v>0.29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319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78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28.8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65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13.87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11.1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9.96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14.23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7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6.27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234.23000000000002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4.94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16.61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9.25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61.400000000000006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295.63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23.370000000000005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36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0.21293636363636365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0.05581818181818182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0.26875454545454547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64</v>
      </c>
      <c r="C1" s="22" t="s">
        <v>66</v>
      </c>
      <c r="D1" s="49" t="s">
        <v>132</v>
      </c>
      <c r="E1" s="23" t="s">
        <v>74</v>
      </c>
      <c r="F1" s="22" t="s">
        <v>78</v>
      </c>
      <c r="G1" s="22" t="s">
        <v>79</v>
      </c>
      <c r="H1" s="22" t="s">
        <v>69</v>
      </c>
    </row>
    <row r="2" spans="1:8" ht="12.75">
      <c r="A2" s="16" t="s">
        <v>63</v>
      </c>
      <c r="B2" s="16" t="s">
        <v>65</v>
      </c>
      <c r="C2" s="16" t="s">
        <v>67</v>
      </c>
      <c r="D2" s="57" t="s">
        <v>133</v>
      </c>
      <c r="E2" s="17" t="s">
        <v>75</v>
      </c>
      <c r="F2" s="16" t="s">
        <v>75</v>
      </c>
      <c r="G2" s="16" t="s">
        <v>75</v>
      </c>
      <c r="H2" s="16" t="s">
        <v>68</v>
      </c>
    </row>
    <row r="3" spans="1:8" ht="12.75">
      <c r="A3" s="4" t="s">
        <v>49</v>
      </c>
      <c r="B3" s="58">
        <f>HRSW!B4</f>
        <v>163.24</v>
      </c>
      <c r="C3" s="58">
        <f>HRSW!B18</f>
        <v>110.61999999999999</v>
      </c>
      <c r="D3" s="15">
        <f>B3-C3</f>
        <v>52.62000000000002</v>
      </c>
      <c r="E3" s="24"/>
      <c r="F3" s="25">
        <f aca="true" t="shared" si="0" ref="F3:F19">B3*E3</f>
        <v>0</v>
      </c>
      <c r="G3" s="25">
        <f aca="true" t="shared" si="1" ref="G3:G19">E3*C3</f>
        <v>0</v>
      </c>
      <c r="H3" s="25">
        <f>F3-G3</f>
        <v>0</v>
      </c>
    </row>
    <row r="4" spans="1:8" ht="12.75">
      <c r="A4" s="4" t="s">
        <v>50</v>
      </c>
      <c r="B4" s="58">
        <f>Durum!B4</f>
        <v>199.36</v>
      </c>
      <c r="C4" s="58">
        <f>Durum!B18</f>
        <v>115.17</v>
      </c>
      <c r="D4" s="15">
        <f aca="true" t="shared" si="2" ref="D4:D19">B4-C4</f>
        <v>84.19000000000001</v>
      </c>
      <c r="E4" s="24">
        <v>1400</v>
      </c>
      <c r="F4" s="25">
        <f t="shared" si="0"/>
        <v>279104</v>
      </c>
      <c r="G4" s="25">
        <f t="shared" si="1"/>
        <v>161238</v>
      </c>
      <c r="H4" s="25">
        <f aca="true" t="shared" si="3" ref="H4:H18">F4-G4</f>
        <v>117866</v>
      </c>
    </row>
    <row r="5" spans="1:8" ht="12.75">
      <c r="A5" s="4" t="s">
        <v>51</v>
      </c>
      <c r="B5" s="58">
        <f>Barley!B4</f>
        <v>207.84</v>
      </c>
      <c r="C5" s="58">
        <f>Barley!B18</f>
        <v>109.45000000000002</v>
      </c>
      <c r="D5" s="15">
        <f t="shared" si="2"/>
        <v>98.38999999999999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25</v>
      </c>
      <c r="B6" s="58">
        <f>Corn!B4</f>
        <v>255.99</v>
      </c>
      <c r="C6" s="58">
        <f>Corn!B18</f>
        <v>160.91000000000003</v>
      </c>
      <c r="D6" s="15">
        <f t="shared" si="2"/>
        <v>95.07999999999998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52</v>
      </c>
      <c r="B7" s="58">
        <f>Oil_SF!B4</f>
        <v>184.76</v>
      </c>
      <c r="C7" s="58">
        <f>Oil_SF!B18</f>
        <v>144.64000000000001</v>
      </c>
      <c r="D7" s="15">
        <f t="shared" si="2"/>
        <v>40.119999999999976</v>
      </c>
      <c r="E7" s="24">
        <v>0</v>
      </c>
      <c r="F7" s="25">
        <f t="shared" si="0"/>
        <v>0</v>
      </c>
      <c r="G7" s="25">
        <f t="shared" si="1"/>
        <v>0</v>
      </c>
      <c r="H7" s="25">
        <f t="shared" si="3"/>
        <v>0</v>
      </c>
    </row>
    <row r="8" spans="1:8" ht="12.75">
      <c r="A8" s="4" t="s">
        <v>53</v>
      </c>
      <c r="B8" s="58">
        <f>Canola!B4</f>
        <v>202.8</v>
      </c>
      <c r="C8" s="58">
        <f>Canola!B18</f>
        <v>163.5</v>
      </c>
      <c r="D8" s="15">
        <f t="shared" si="2"/>
        <v>39.30000000000001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54</v>
      </c>
      <c r="B9" s="58">
        <f>Flax!B4</f>
        <v>126.99</v>
      </c>
      <c r="C9" s="58">
        <f>Flax!B18</f>
        <v>86.53999999999999</v>
      </c>
      <c r="D9" s="15">
        <f t="shared" si="2"/>
        <v>40.45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57</v>
      </c>
      <c r="B10" s="58">
        <f>Peas!B4</f>
        <v>194.4</v>
      </c>
      <c r="C10" s="58">
        <f>Peas!B18</f>
        <v>115.04</v>
      </c>
      <c r="D10" s="15">
        <f t="shared" si="2"/>
        <v>79.36</v>
      </c>
      <c r="E10" s="24">
        <v>700</v>
      </c>
      <c r="F10" s="25">
        <f t="shared" si="0"/>
        <v>136080</v>
      </c>
      <c r="G10" s="25">
        <f t="shared" si="1"/>
        <v>80528</v>
      </c>
      <c r="H10" s="25">
        <f t="shared" si="3"/>
        <v>55552</v>
      </c>
    </row>
    <row r="11" spans="1:8" ht="12.75">
      <c r="A11" s="4" t="s">
        <v>58</v>
      </c>
      <c r="B11" s="58">
        <f>Oats!B4</f>
        <v>127.6</v>
      </c>
      <c r="C11" s="58">
        <f>Oats!B18</f>
        <v>101.41999999999999</v>
      </c>
      <c r="D11" s="15">
        <f t="shared" si="2"/>
        <v>26.180000000000007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59</v>
      </c>
      <c r="B12" s="58">
        <f>Lentil!B4</f>
        <v>312</v>
      </c>
      <c r="C12" s="58">
        <f>Lentil!B18</f>
        <v>117.38000000000001</v>
      </c>
      <c r="D12" s="15">
        <f t="shared" si="2"/>
        <v>194.62</v>
      </c>
      <c r="E12" s="24">
        <v>300</v>
      </c>
      <c r="F12" s="25">
        <f t="shared" si="0"/>
        <v>93600</v>
      </c>
      <c r="G12" s="25">
        <f t="shared" si="1"/>
        <v>35214</v>
      </c>
      <c r="H12" s="25">
        <f t="shared" si="3"/>
        <v>58386</v>
      </c>
    </row>
    <row r="13" spans="1:8" ht="12.75">
      <c r="A13" s="4" t="s">
        <v>55</v>
      </c>
      <c r="B13" s="58">
        <f>Mustard!B4</f>
        <v>268.2</v>
      </c>
      <c r="C13" s="58">
        <f>Mustard!B18</f>
        <v>102.05</v>
      </c>
      <c r="D13" s="15">
        <f t="shared" si="2"/>
        <v>166.14999999999998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32" t="s">
        <v>90</v>
      </c>
      <c r="B14" s="58">
        <f>Saffl!B4</f>
        <v>180.5</v>
      </c>
      <c r="C14" s="58">
        <f>Saffl!B18</f>
        <v>96.89000000000001</v>
      </c>
      <c r="D14" s="15">
        <f t="shared" si="2"/>
        <v>83.60999999999999</v>
      </c>
      <c r="E14" s="24">
        <v>0</v>
      </c>
      <c r="F14" s="25">
        <f t="shared" si="0"/>
        <v>0</v>
      </c>
      <c r="G14" s="25">
        <f t="shared" si="1"/>
        <v>0</v>
      </c>
      <c r="H14" s="25">
        <f>F14-G14</f>
        <v>0</v>
      </c>
    </row>
    <row r="15" spans="1:8" ht="12.75">
      <c r="A15" s="4" t="s">
        <v>56</v>
      </c>
      <c r="B15" s="58">
        <f>Buckwht!B4</f>
        <v>162.35</v>
      </c>
      <c r="C15" s="58">
        <f>Buckwht!B18</f>
        <v>78.87</v>
      </c>
      <c r="D15" s="15">
        <f t="shared" si="2"/>
        <v>83.47999999999999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8">
        <f>Millet!B4</f>
        <v>84.5</v>
      </c>
      <c r="C16" s="58">
        <f>Millet!B18</f>
        <v>60.019999999999996</v>
      </c>
      <c r="D16" s="15">
        <f t="shared" si="2"/>
        <v>24.480000000000004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61</v>
      </c>
      <c r="B17" s="58">
        <f>HRWW!B4</f>
        <v>175.7</v>
      </c>
      <c r="C17" s="58">
        <f>HRWW!B18</f>
        <v>126.33999999999999</v>
      </c>
      <c r="D17" s="15">
        <f t="shared" si="2"/>
        <v>49.36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62</v>
      </c>
      <c r="B18" s="58">
        <f>Rye!B4</f>
        <v>121.45</v>
      </c>
      <c r="C18" s="58">
        <f>Rye!B18</f>
        <v>101.17999999999998</v>
      </c>
      <c r="D18" s="15">
        <f t="shared" si="2"/>
        <v>20.270000000000024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32" t="s">
        <v>87</v>
      </c>
      <c r="B19" s="58">
        <f>Chickpea!B4</f>
        <v>319</v>
      </c>
      <c r="C19" s="58">
        <f>Chickpea!B18</f>
        <v>234.23000000000002</v>
      </c>
      <c r="D19" s="15">
        <f t="shared" si="2"/>
        <v>84.76999999999998</v>
      </c>
      <c r="E19" s="24">
        <v>0</v>
      </c>
      <c r="F19" s="25">
        <f t="shared" si="0"/>
        <v>0</v>
      </c>
      <c r="G19" s="25">
        <f t="shared" si="1"/>
        <v>0</v>
      </c>
      <c r="H19" s="25">
        <f>F19-G19</f>
        <v>0</v>
      </c>
    </row>
    <row r="20" spans="1:8" ht="12.75">
      <c r="A20" s="14" t="s">
        <v>80</v>
      </c>
      <c r="B20" s="14"/>
      <c r="C20" s="35"/>
      <c r="D20" s="14"/>
      <c r="E20" s="26">
        <f>SUM(E3:E19)</f>
        <v>2400</v>
      </c>
      <c r="F20" s="26">
        <f>SUM(F3:F19)</f>
        <v>508784</v>
      </c>
      <c r="G20" s="26">
        <f>SUM(G3:G19)</f>
        <v>276980</v>
      </c>
      <c r="H20" s="26">
        <f>SUM(H3:H19)</f>
        <v>231804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8" t="s">
        <v>48</v>
      </c>
      <c r="D22" s="68"/>
      <c r="E22" s="68"/>
      <c r="F22" s="3"/>
      <c r="G22" s="3"/>
      <c r="H22" s="3"/>
    </row>
    <row r="23" spans="1:8" ht="12.75">
      <c r="A23" s="19" t="s">
        <v>76</v>
      </c>
      <c r="B23" s="19"/>
      <c r="C23" s="19"/>
      <c r="D23" s="20"/>
      <c r="E23" s="19" t="s">
        <v>77</v>
      </c>
      <c r="F23" s="19"/>
      <c r="G23" s="19"/>
      <c r="H23" s="3"/>
    </row>
    <row r="24" spans="1:7" ht="12.75">
      <c r="A24" t="s">
        <v>84</v>
      </c>
      <c r="C24" s="27">
        <f>F20</f>
        <v>508784</v>
      </c>
      <c r="E24" t="s">
        <v>71</v>
      </c>
      <c r="G24" s="62">
        <f>G20</f>
        <v>276980</v>
      </c>
    </row>
    <row r="25" spans="1:8" ht="12.75">
      <c r="A25" t="s">
        <v>81</v>
      </c>
      <c r="C25" s="28">
        <v>18000</v>
      </c>
      <c r="D25" s="1" t="s">
        <v>73</v>
      </c>
      <c r="E25" t="s">
        <v>134</v>
      </c>
      <c r="G25" s="59">
        <v>36300</v>
      </c>
      <c r="H25" s="1" t="s">
        <v>73</v>
      </c>
    </row>
    <row r="26" spans="1:8" ht="12.75">
      <c r="A26" t="s">
        <v>83</v>
      </c>
      <c r="C26" s="29">
        <v>0</v>
      </c>
      <c r="D26" s="1" t="s">
        <v>73</v>
      </c>
      <c r="E26" t="s">
        <v>70</v>
      </c>
      <c r="G26" s="59">
        <v>73440</v>
      </c>
      <c r="H26" s="1" t="s">
        <v>73</v>
      </c>
    </row>
    <row r="27" spans="1:8" ht="12.75">
      <c r="A27" t="s">
        <v>69</v>
      </c>
      <c r="C27" s="27">
        <f>SUM(C24:C26)</f>
        <v>526784</v>
      </c>
      <c r="E27" t="s">
        <v>135</v>
      </c>
      <c r="G27" s="59">
        <v>0</v>
      </c>
      <c r="H27" s="1" t="s">
        <v>73</v>
      </c>
    </row>
    <row r="28" spans="5:8" ht="12.75">
      <c r="E28" t="s">
        <v>72</v>
      </c>
      <c r="G28" s="59">
        <v>0</v>
      </c>
      <c r="H28" s="1" t="s">
        <v>73</v>
      </c>
    </row>
    <row r="29" spans="5:8" ht="12.75">
      <c r="E29" t="s">
        <v>82</v>
      </c>
      <c r="G29" s="60">
        <v>8500</v>
      </c>
      <c r="H29" s="1" t="s">
        <v>73</v>
      </c>
    </row>
    <row r="30" spans="5:7" ht="13.5" thickBot="1">
      <c r="E30" t="s">
        <v>69</v>
      </c>
      <c r="G30" s="41">
        <f>SUM(G24:G29)</f>
        <v>395220</v>
      </c>
    </row>
    <row r="31" spans="1:8" ht="13.5" thickBot="1">
      <c r="A31" s="3" t="s">
        <v>136</v>
      </c>
      <c r="B31" s="3"/>
      <c r="C31" s="3"/>
      <c r="D31" s="3"/>
      <c r="E31" s="3"/>
      <c r="F31" s="3"/>
      <c r="G31" s="61">
        <f>C27-G30</f>
        <v>131564</v>
      </c>
      <c r="H31" s="3"/>
    </row>
    <row r="32" ht="12.75">
      <c r="G32" s="6"/>
    </row>
    <row r="33" spans="3:6" ht="12.75">
      <c r="C33" s="69" t="s">
        <v>91</v>
      </c>
      <c r="D33" s="69"/>
      <c r="E33" s="69"/>
      <c r="F33" s="69"/>
    </row>
    <row r="34" spans="3:6" ht="12.75">
      <c r="C34" s="70" t="s">
        <v>105</v>
      </c>
      <c r="D34" s="70"/>
      <c r="E34" s="70"/>
      <c r="F34" s="70"/>
    </row>
    <row r="36" ht="12.75">
      <c r="A36" t="s">
        <v>106</v>
      </c>
    </row>
    <row r="37" spans="1:12" ht="12.75">
      <c r="A37" s="38" t="s">
        <v>92</v>
      </c>
      <c r="B37" s="39" t="s">
        <v>93</v>
      </c>
      <c r="C37" s="39" t="s">
        <v>94</v>
      </c>
      <c r="D37" s="39" t="s">
        <v>95</v>
      </c>
      <c r="E37" s="39" t="s">
        <v>96</v>
      </c>
      <c r="F37" s="39" t="s">
        <v>97</v>
      </c>
      <c r="G37" s="39" t="s">
        <v>98</v>
      </c>
      <c r="H37" s="39" t="s">
        <v>99</v>
      </c>
      <c r="I37" s="39" t="s">
        <v>100</v>
      </c>
      <c r="J37" s="39" t="s">
        <v>101</v>
      </c>
      <c r="K37" s="39" t="s">
        <v>102</v>
      </c>
      <c r="L37" s="40" t="s">
        <v>103</v>
      </c>
    </row>
    <row r="38" spans="1:12" ht="12.75">
      <c r="A38" s="4" t="s">
        <v>49</v>
      </c>
      <c r="B38" s="41">
        <f>$E3*HRSW!$B7</f>
        <v>0</v>
      </c>
      <c r="C38" s="41">
        <f>$E3*HRSW!$B8</f>
        <v>0</v>
      </c>
      <c r="D38" s="41">
        <f>$E3*HRSW!$B9</f>
        <v>0</v>
      </c>
      <c r="E38" s="41">
        <f>$E3*HRSW!$B10</f>
        <v>0</v>
      </c>
      <c r="F38" s="41">
        <f>$E3*HRSW!$B11</f>
        <v>0</v>
      </c>
      <c r="G38" s="41">
        <f>$E3*HRSW!$B12</f>
        <v>0</v>
      </c>
      <c r="H38" s="41">
        <f>$E3*HRSW!$B13</f>
        <v>0</v>
      </c>
      <c r="I38" s="41">
        <f>$E3*HRSW!$B14</f>
        <v>0</v>
      </c>
      <c r="J38" s="41">
        <f>$E3*HRSW!$B15</f>
        <v>0</v>
      </c>
      <c r="K38" s="41">
        <f>$E3*HRSW!$B16</f>
        <v>0</v>
      </c>
      <c r="L38" s="42">
        <f>$E3*HRSW!$B17</f>
        <v>0</v>
      </c>
    </row>
    <row r="39" spans="1:12" ht="12.75">
      <c r="A39" s="4" t="s">
        <v>50</v>
      </c>
      <c r="B39" s="25">
        <f>$E4*Durum!$B7</f>
        <v>21532</v>
      </c>
      <c r="C39" s="25">
        <f>$E4*Durum!$B8</f>
        <v>28000</v>
      </c>
      <c r="D39" s="25">
        <f>$E4*Durum!$B9</f>
        <v>2100</v>
      </c>
      <c r="E39" s="25">
        <f>$E4*Durum!$B10</f>
        <v>0</v>
      </c>
      <c r="F39" s="25">
        <f>$E4*Durum!$B11</f>
        <v>55762</v>
      </c>
      <c r="G39" s="25">
        <f>$E4*Durum!$B12</f>
        <v>15120.000000000002</v>
      </c>
      <c r="H39" s="25">
        <f>$E4*Durum!$B13</f>
        <v>11004</v>
      </c>
      <c r="I39" s="25">
        <f>$E4*Durum!$B14</f>
        <v>15008</v>
      </c>
      <c r="J39" s="25">
        <f>$E4*Durum!$B15</f>
        <v>0</v>
      </c>
      <c r="K39" s="25">
        <f>$E4*Durum!$B16</f>
        <v>8400</v>
      </c>
      <c r="L39" s="43">
        <f>$E4*Durum!$B17</f>
        <v>4312</v>
      </c>
    </row>
    <row r="40" spans="1:12" ht="12.75">
      <c r="A40" s="4" t="s">
        <v>51</v>
      </c>
      <c r="B40" s="25">
        <f>$E5*Barley!$B7</f>
        <v>0</v>
      </c>
      <c r="C40" s="25">
        <f>$E5*Barley!$B8</f>
        <v>0</v>
      </c>
      <c r="D40" s="25">
        <f>$E5*Barley!$B9</f>
        <v>0</v>
      </c>
      <c r="E40" s="25">
        <f>$E5*Barley!$B10</f>
        <v>0</v>
      </c>
      <c r="F40" s="25">
        <f>$E5*Barley!$B11</f>
        <v>0</v>
      </c>
      <c r="G40" s="25">
        <f>$E5*Barley!$B12</f>
        <v>0</v>
      </c>
      <c r="H40" s="25">
        <f>$E5*Barley!$B13</f>
        <v>0</v>
      </c>
      <c r="I40" s="25">
        <f>$E5*Barley!$B14</f>
        <v>0</v>
      </c>
      <c r="J40" s="25">
        <f>$E5*Barley!$B15</f>
        <v>0</v>
      </c>
      <c r="K40" s="25">
        <f>$E5*Barley!$B16</f>
        <v>0</v>
      </c>
      <c r="L40" s="43">
        <f>$E5*Barley!$B17</f>
        <v>0</v>
      </c>
    </row>
    <row r="41" spans="1:12" ht="12.75">
      <c r="A41" s="4" t="s">
        <v>25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43">
        <f>$E6*Corn!$B17</f>
        <v>0</v>
      </c>
    </row>
    <row r="42" spans="1:12" ht="12.75">
      <c r="A42" s="4" t="s">
        <v>52</v>
      </c>
      <c r="B42" s="25">
        <f>$E7*Oil_SF!$B7</f>
        <v>0</v>
      </c>
      <c r="C42" s="25">
        <f>$E7*Oil_SF!$B8</f>
        <v>0</v>
      </c>
      <c r="D42" s="25">
        <f>$E7*Oil_SF!$B9</f>
        <v>0</v>
      </c>
      <c r="E42" s="25">
        <f>$E7*Oil_SF!$B10</f>
        <v>0</v>
      </c>
      <c r="F42" s="25">
        <f>$E7*Oil_SF!$B11</f>
        <v>0</v>
      </c>
      <c r="G42" s="25">
        <f>$E7*Oil_SF!$B12</f>
        <v>0</v>
      </c>
      <c r="H42" s="25">
        <f>$E7*Oil_SF!$B13</f>
        <v>0</v>
      </c>
      <c r="I42" s="25">
        <f>$E7*Oil_SF!$B14</f>
        <v>0</v>
      </c>
      <c r="J42" s="25">
        <f>$E7*Oil_SF!$B15</f>
        <v>0</v>
      </c>
      <c r="K42" s="25">
        <f>$E7*Oil_SF!$B16</f>
        <v>0</v>
      </c>
      <c r="L42" s="43">
        <f>$E7*Oil_SF!$B17</f>
        <v>0</v>
      </c>
    </row>
    <row r="43" spans="1:12" ht="12.75">
      <c r="A43" s="4" t="s">
        <v>53</v>
      </c>
      <c r="B43" s="25">
        <f>$E8*Canola!$B7</f>
        <v>0</v>
      </c>
      <c r="C43" s="25">
        <f>$E8*Canola!$B8</f>
        <v>0</v>
      </c>
      <c r="D43" s="25">
        <f>$E8*Canola!$B9</f>
        <v>0</v>
      </c>
      <c r="E43" s="25">
        <f>$E8*Canola!$B10</f>
        <v>0</v>
      </c>
      <c r="F43" s="25">
        <f>$E8*Canola!$B11</f>
        <v>0</v>
      </c>
      <c r="G43" s="25">
        <f>$E8*Canola!$B12</f>
        <v>0</v>
      </c>
      <c r="H43" s="25">
        <f>$E8*Canola!$B13</f>
        <v>0</v>
      </c>
      <c r="I43" s="25">
        <f>$E8*Canola!$B14</f>
        <v>0</v>
      </c>
      <c r="J43" s="25">
        <f>$E8*Canola!$B15</f>
        <v>0</v>
      </c>
      <c r="K43" s="25">
        <f>$E8*Canola!$B16</f>
        <v>0</v>
      </c>
      <c r="L43" s="43">
        <f>$E8*Canola!$B17</f>
        <v>0</v>
      </c>
    </row>
    <row r="44" spans="1:12" ht="12.75">
      <c r="A44" s="4" t="s">
        <v>54</v>
      </c>
      <c r="B44" s="25">
        <f>$E9*Flax!$B7</f>
        <v>0</v>
      </c>
      <c r="C44" s="25">
        <f>$E9*Flax!$B8</f>
        <v>0</v>
      </c>
      <c r="D44" s="25">
        <f>$E9*Flax!$B9</f>
        <v>0</v>
      </c>
      <c r="E44" s="25">
        <f>$E9*Flax!$B10</f>
        <v>0</v>
      </c>
      <c r="F44" s="25">
        <f>$E9*Flax!$B11</f>
        <v>0</v>
      </c>
      <c r="G44" s="25">
        <f>$E9*Flax!$B12</f>
        <v>0</v>
      </c>
      <c r="H44" s="25">
        <f>$E9*Flax!$B13</f>
        <v>0</v>
      </c>
      <c r="I44" s="25">
        <f>$E9*Flax!$B14</f>
        <v>0</v>
      </c>
      <c r="J44" s="25">
        <f>$E9*Flax!$B15</f>
        <v>0</v>
      </c>
      <c r="K44" s="25">
        <f>$E9*Flax!$B16</f>
        <v>0</v>
      </c>
      <c r="L44" s="43">
        <f>$E9*Flax!$B17</f>
        <v>0</v>
      </c>
    </row>
    <row r="45" spans="1:12" ht="12.75">
      <c r="A45" s="4" t="s">
        <v>57</v>
      </c>
      <c r="B45" s="25">
        <f>$E10*Peas!$B7</f>
        <v>23100</v>
      </c>
      <c r="C45" s="25">
        <f>$E10*Peas!$B8</f>
        <v>18130</v>
      </c>
      <c r="D45" s="25">
        <f>$E10*Peas!$B9</f>
        <v>0</v>
      </c>
      <c r="E45" s="25">
        <f>$E10*Peas!$B10</f>
        <v>0</v>
      </c>
      <c r="F45" s="25">
        <f>$E10*Peas!$B11</f>
        <v>11354</v>
      </c>
      <c r="G45" s="25">
        <f>$E10*Peas!$B12</f>
        <v>5739.999999999999</v>
      </c>
      <c r="H45" s="25">
        <f>$E10*Peas!$B13</f>
        <v>6699</v>
      </c>
      <c r="I45" s="25">
        <f>$E10*Peas!$B14</f>
        <v>8974</v>
      </c>
      <c r="J45" s="25">
        <f>$E10*Peas!$B15</f>
        <v>0</v>
      </c>
      <c r="K45" s="25">
        <f>$E10*Peas!$B16</f>
        <v>4375</v>
      </c>
      <c r="L45" s="43">
        <f>$E10*Peas!$B17</f>
        <v>2156</v>
      </c>
    </row>
    <row r="46" spans="1:12" ht="12.75">
      <c r="A46" s="4" t="s">
        <v>58</v>
      </c>
      <c r="B46" s="25">
        <f>$E11*Oats!$B7</f>
        <v>0</v>
      </c>
      <c r="C46" s="25">
        <f>$E11*Oats!$B8</f>
        <v>0</v>
      </c>
      <c r="D46" s="25">
        <f>$E11*Oats!$B9</f>
        <v>0</v>
      </c>
      <c r="E46" s="25">
        <f>$E11*Oats!$B10</f>
        <v>0</v>
      </c>
      <c r="F46" s="25">
        <f>$E11*Oats!$B11</f>
        <v>0</v>
      </c>
      <c r="G46" s="25">
        <f>$E11*Oats!$B12</f>
        <v>0</v>
      </c>
      <c r="H46" s="25">
        <f>$E11*Oats!$B13</f>
        <v>0</v>
      </c>
      <c r="I46" s="25">
        <f>$E11*Oats!$B14</f>
        <v>0</v>
      </c>
      <c r="J46" s="25">
        <f>$E11*Oats!$B15</f>
        <v>0</v>
      </c>
      <c r="K46" s="25">
        <f>$E11*Oats!$B16</f>
        <v>0</v>
      </c>
      <c r="L46" s="43">
        <f>$E11*Oats!$B17</f>
        <v>0</v>
      </c>
    </row>
    <row r="47" spans="1:12" ht="12.75">
      <c r="A47" s="4" t="s">
        <v>59</v>
      </c>
      <c r="B47" s="25">
        <f>$E12*Lentil!$B7</f>
        <v>7980</v>
      </c>
      <c r="C47" s="25">
        <f>$E12*Lentil!$B8</f>
        <v>9300</v>
      </c>
      <c r="D47" s="25">
        <f>$E12*Lentil!$B9</f>
        <v>0</v>
      </c>
      <c r="E47" s="25">
        <f>$E12*Lentil!$B10</f>
        <v>0</v>
      </c>
      <c r="F47" s="25">
        <f>$E12*Lentil!$B11</f>
        <v>3513.0000000000005</v>
      </c>
      <c r="G47" s="25">
        <f>$E12*Lentil!$B12</f>
        <v>4770</v>
      </c>
      <c r="H47" s="25">
        <f>$E12*Lentil!$B13</f>
        <v>2868</v>
      </c>
      <c r="I47" s="25">
        <f>$E12*Lentil!$B14</f>
        <v>3966</v>
      </c>
      <c r="J47" s="25">
        <f>$E12*Lentil!$B15</f>
        <v>0</v>
      </c>
      <c r="K47" s="25">
        <f>$E12*Lentil!$B16</f>
        <v>1875</v>
      </c>
      <c r="L47" s="43">
        <f>$E12*Lentil!$B17</f>
        <v>942</v>
      </c>
    </row>
    <row r="48" spans="1:12" ht="12.75">
      <c r="A48" s="4" t="s">
        <v>55</v>
      </c>
      <c r="B48" s="25">
        <f>$E13*Mustard!$B7</f>
        <v>0</v>
      </c>
      <c r="C48" s="25">
        <f>$E13*Mustard!$B8</f>
        <v>0</v>
      </c>
      <c r="D48" s="25">
        <f>$E13*Mustard!$B9</f>
        <v>0</v>
      </c>
      <c r="E48" s="25">
        <f>$E13*Mustard!$B10</f>
        <v>0</v>
      </c>
      <c r="F48" s="25">
        <f>$E13*Mustard!$B11</f>
        <v>0</v>
      </c>
      <c r="G48" s="25">
        <f>$E13*Mustard!$B12</f>
        <v>0</v>
      </c>
      <c r="H48" s="25">
        <f>$E13*Mustard!$B13</f>
        <v>0</v>
      </c>
      <c r="I48" s="25">
        <f>$E13*Mustard!$B14</f>
        <v>0</v>
      </c>
      <c r="J48" s="25">
        <f>$E13*Mustard!$B15</f>
        <v>0</v>
      </c>
      <c r="K48" s="25">
        <f>$E13*Mustard!$B16</f>
        <v>0</v>
      </c>
      <c r="L48" s="43">
        <f>$E13*Mustard!$B17</f>
        <v>0</v>
      </c>
    </row>
    <row r="49" spans="1:12" ht="12.75">
      <c r="A49" s="32" t="s">
        <v>90</v>
      </c>
      <c r="B49" s="44">
        <f>$E14*Saffl!$B7</f>
        <v>0</v>
      </c>
      <c r="C49" s="25">
        <f>$E14*Saffl!$B8</f>
        <v>0</v>
      </c>
      <c r="D49" s="25">
        <f>$E14*Saffl!$B9</f>
        <v>0</v>
      </c>
      <c r="E49" s="25">
        <f>$E14*Saffl!$B10</f>
        <v>0</v>
      </c>
      <c r="F49" s="25">
        <f>$E14*Saffl!$B11</f>
        <v>0</v>
      </c>
      <c r="G49" s="25">
        <f>$E14*Saffl!$B12</f>
        <v>0</v>
      </c>
      <c r="H49" s="25">
        <f>$E14*Saffl!$B13</f>
        <v>0</v>
      </c>
      <c r="I49" s="25">
        <f>$E14*Saffl!$B14</f>
        <v>0</v>
      </c>
      <c r="J49" s="25">
        <f>$E14*Saffl!$B15</f>
        <v>0</v>
      </c>
      <c r="K49" s="25">
        <f>$E14*Saffl!$B16</f>
        <v>0</v>
      </c>
      <c r="L49" s="43">
        <f>$E14*Saffl!$B17</f>
        <v>0</v>
      </c>
    </row>
    <row r="50" spans="1:12" ht="12.75">
      <c r="A50" s="4" t="s">
        <v>56</v>
      </c>
      <c r="B50" s="44">
        <f>$E15*Buckwht!$B7</f>
        <v>0</v>
      </c>
      <c r="C50" s="44">
        <f>$E15*Buckwht!$B8</f>
        <v>0</v>
      </c>
      <c r="D50" s="44">
        <f>$E15*Buckwht!$B9</f>
        <v>0</v>
      </c>
      <c r="E50" s="44">
        <f>$E15*Buckwht!$B10</f>
        <v>0</v>
      </c>
      <c r="F50" s="44">
        <f>$E15*Buckwht!$B11</f>
        <v>0</v>
      </c>
      <c r="G50" s="44">
        <f>$E15*Buckwht!$B12</f>
        <v>0</v>
      </c>
      <c r="H50" s="44">
        <f>$E15*Buckwht!$B13</f>
        <v>0</v>
      </c>
      <c r="I50" s="44">
        <f>$E15*Buckwht!$B14</f>
        <v>0</v>
      </c>
      <c r="J50" s="44">
        <f>$E15*Buckwht!$B15</f>
        <v>0</v>
      </c>
      <c r="K50" s="44">
        <f>$E15*Buckwht!$B16</f>
        <v>0</v>
      </c>
      <c r="L50" s="45">
        <f>$E15*Buckwht!$B17</f>
        <v>0</v>
      </c>
    </row>
    <row r="51" spans="1:12" ht="12.75">
      <c r="A51" s="4" t="s">
        <v>60</v>
      </c>
      <c r="B51" s="44">
        <f>$E16*Millet!$B7</f>
        <v>0</v>
      </c>
      <c r="C51" s="44">
        <f>$E16*Millet!$B8</f>
        <v>0</v>
      </c>
      <c r="D51" s="44">
        <f>$E16*Millet!$B9</f>
        <v>0</v>
      </c>
      <c r="E51" s="44">
        <f>$E16*Millet!$B10</f>
        <v>0</v>
      </c>
      <c r="F51" s="44">
        <f>$E16*Millet!$B11</f>
        <v>0</v>
      </c>
      <c r="G51" s="44">
        <f>$E16*Millet!$B12</f>
        <v>0</v>
      </c>
      <c r="H51" s="44">
        <f>$E16*Millet!$B13</f>
        <v>0</v>
      </c>
      <c r="I51" s="44">
        <f>$E16*Millet!$B14</f>
        <v>0</v>
      </c>
      <c r="J51" s="44">
        <f>$E16*Millet!$B15</f>
        <v>0</v>
      </c>
      <c r="K51" s="44">
        <f>$E16*Millet!$B16</f>
        <v>0</v>
      </c>
      <c r="L51" s="45">
        <f>$E16*Millet!$B17</f>
        <v>0</v>
      </c>
    </row>
    <row r="52" spans="1:12" ht="12.75">
      <c r="A52" s="4" t="s">
        <v>61</v>
      </c>
      <c r="B52" s="44">
        <f>$E17*HRWW!$B7</f>
        <v>0</v>
      </c>
      <c r="C52" s="44">
        <f>$E17*HRWW!$B8</f>
        <v>0</v>
      </c>
      <c r="D52" s="44">
        <f>$E17*HRWW!$B9</f>
        <v>0</v>
      </c>
      <c r="E52" s="44">
        <f>$E17*HRWW!$B10</f>
        <v>0</v>
      </c>
      <c r="F52" s="44">
        <f>$E17*HRWW!$B11</f>
        <v>0</v>
      </c>
      <c r="G52" s="44">
        <f>$E17*HRWW!$B12</f>
        <v>0</v>
      </c>
      <c r="H52" s="44">
        <f>$E17*HRWW!$B13</f>
        <v>0</v>
      </c>
      <c r="I52" s="44">
        <f>$E17*HRWW!$B14</f>
        <v>0</v>
      </c>
      <c r="J52" s="44">
        <f>$E17*HRWW!$B15</f>
        <v>0</v>
      </c>
      <c r="K52" s="44">
        <f>$E17*HRWW!$B16</f>
        <v>0</v>
      </c>
      <c r="L52" s="45">
        <f>$E17*HRWW!$B17</f>
        <v>0</v>
      </c>
    </row>
    <row r="53" spans="1:12" ht="12.75">
      <c r="A53" s="4" t="s">
        <v>62</v>
      </c>
      <c r="B53" s="44">
        <f>$E18*Rye!$B7</f>
        <v>0</v>
      </c>
      <c r="C53" s="44">
        <f>$E18*Rye!$B8</f>
        <v>0</v>
      </c>
      <c r="D53" s="44">
        <f>$E18*Rye!$B9</f>
        <v>0</v>
      </c>
      <c r="E53" s="44">
        <f>$E18*Rye!$B10</f>
        <v>0</v>
      </c>
      <c r="F53" s="44">
        <f>$E18*Rye!$B11</f>
        <v>0</v>
      </c>
      <c r="G53" s="44">
        <f>$E18*Rye!$B12</f>
        <v>0</v>
      </c>
      <c r="H53" s="44">
        <f>$E18*Rye!$B13</f>
        <v>0</v>
      </c>
      <c r="I53" s="44">
        <f>$E18*Rye!$B14</f>
        <v>0</v>
      </c>
      <c r="J53" s="44">
        <f>$E18*Rye!$B15</f>
        <v>0</v>
      </c>
      <c r="K53" s="44">
        <f>$E18*Rye!$B16</f>
        <v>0</v>
      </c>
      <c r="L53" s="45">
        <f>$E18*Rye!$B17</f>
        <v>0</v>
      </c>
    </row>
    <row r="54" spans="1:12" ht="12.75">
      <c r="A54" s="32" t="s">
        <v>87</v>
      </c>
      <c r="B54" s="44">
        <f>$E19*Chickpea!$B7</f>
        <v>0</v>
      </c>
      <c r="C54" s="44">
        <f>$E19*Chickpea!$B8</f>
        <v>0</v>
      </c>
      <c r="D54" s="44">
        <f>$E19*Chickpea!$B9</f>
        <v>0</v>
      </c>
      <c r="E54" s="44">
        <f>$E19*Chickpea!$B10</f>
        <v>0</v>
      </c>
      <c r="F54" s="44">
        <f>$E19*Chickpea!$B11</f>
        <v>0</v>
      </c>
      <c r="G54" s="44">
        <f>$E19*Chickpea!$B12</f>
        <v>0</v>
      </c>
      <c r="H54" s="44">
        <f>$E19*Chickpea!$B13</f>
        <v>0</v>
      </c>
      <c r="I54" s="44">
        <f>$E19*Chickpea!$B14</f>
        <v>0</v>
      </c>
      <c r="J54" s="44">
        <f>$E19*Chickpea!$B15</f>
        <v>0</v>
      </c>
      <c r="K54" s="44">
        <f>$E19*Chickpea!$B16</f>
        <v>0</v>
      </c>
      <c r="L54" s="45">
        <f>$E19*Chickpea!$B17</f>
        <v>0</v>
      </c>
    </row>
    <row r="55" spans="1:12" ht="12.75">
      <c r="A55" s="46" t="s">
        <v>80</v>
      </c>
      <c r="B55" s="26">
        <f>SUM(B38:B54)</f>
        <v>52612</v>
      </c>
      <c r="C55" s="26">
        <f aca="true" t="shared" si="4" ref="C55:L55">SUM(C38:C54)</f>
        <v>55430</v>
      </c>
      <c r="D55" s="26">
        <f t="shared" si="4"/>
        <v>2100</v>
      </c>
      <c r="E55" s="26">
        <f t="shared" si="4"/>
        <v>0</v>
      </c>
      <c r="F55" s="26">
        <f t="shared" si="4"/>
        <v>70629</v>
      </c>
      <c r="G55" s="26">
        <f t="shared" si="4"/>
        <v>25630</v>
      </c>
      <c r="H55" s="26">
        <f t="shared" si="4"/>
        <v>20571</v>
      </c>
      <c r="I55" s="26">
        <f t="shared" si="4"/>
        <v>27948</v>
      </c>
      <c r="J55" s="26">
        <f t="shared" si="4"/>
        <v>0</v>
      </c>
      <c r="K55" s="26">
        <f t="shared" si="4"/>
        <v>14650</v>
      </c>
      <c r="L55" s="47">
        <f t="shared" si="4"/>
        <v>7410</v>
      </c>
    </row>
    <row r="56" spans="1:12" ht="12.75">
      <c r="A56" s="46" t="s">
        <v>104</v>
      </c>
      <c r="B56" s="26"/>
      <c r="C56" s="47"/>
      <c r="D56" s="48">
        <f>SUM(B55:L55)</f>
        <v>276980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28</v>
      </c>
      <c r="C2" s="71"/>
      <c r="D2" s="71"/>
      <c r="E2" s="71"/>
      <c r="F2" s="71"/>
      <c r="G2" s="71"/>
    </row>
    <row r="3" spans="1:7" ht="12.75">
      <c r="A3" t="s">
        <v>85</v>
      </c>
      <c r="B3" s="12">
        <v>5.83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163.24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11.75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20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1.5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39.83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10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7.86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10.72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2.96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110.61999999999999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4.36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12.91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7.05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54.92</v>
      </c>
      <c r="C25" s="71"/>
      <c r="D25" s="71"/>
      <c r="E25" s="71"/>
      <c r="F25" s="71"/>
      <c r="G25" s="71"/>
    </row>
    <row r="26" spans="2:7" ht="12.75" customHeight="1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165.54</v>
      </c>
      <c r="C27" s="71"/>
      <c r="D27" s="71"/>
      <c r="E27" s="71"/>
      <c r="F27" s="71"/>
      <c r="G27" s="71"/>
    </row>
    <row r="28" spans="2:7" ht="12.75" customHeight="1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-2.299999999999983</v>
      </c>
      <c r="C29" s="71"/>
      <c r="D29" s="71"/>
      <c r="E29" s="71"/>
      <c r="F29" s="71"/>
      <c r="G29" s="71"/>
    </row>
    <row r="30" spans="2:7" ht="12.75" customHeight="1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3.950714285714285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1.9614285714285715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5.9121428571428565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30" t="s">
        <v>0</v>
      </c>
      <c r="C1" s="73" t="s">
        <v>30</v>
      </c>
      <c r="D1" s="73"/>
      <c r="E1" s="73"/>
      <c r="F1" s="73"/>
      <c r="G1" s="73"/>
    </row>
    <row r="2" spans="1:7" ht="12.75">
      <c r="A2" t="s">
        <v>28</v>
      </c>
      <c r="B2" s="9">
        <v>28</v>
      </c>
      <c r="C2" s="71"/>
      <c r="D2" s="71"/>
      <c r="E2" s="71"/>
      <c r="F2" s="71"/>
      <c r="G2" s="71"/>
    </row>
    <row r="3" spans="1:7" ht="12.75">
      <c r="A3" t="s">
        <v>85</v>
      </c>
      <c r="B3" s="10">
        <v>7.12</v>
      </c>
      <c r="C3" s="71" t="s">
        <v>139</v>
      </c>
      <c r="D3" s="71"/>
      <c r="E3" s="71"/>
      <c r="F3" s="71"/>
      <c r="G3" s="71"/>
    </row>
    <row r="4" spans="1:7" ht="12.75">
      <c r="A4" t="s">
        <v>27</v>
      </c>
      <c r="B4">
        <f>B2*B3</f>
        <v>199.36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15.38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20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1.5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39.83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10.8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7.86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10.72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3.08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115.17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4.36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12.91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7.05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54.92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170.09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29.27000000000001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4.113214285714286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1.9614285714285715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6.074642857142857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48</v>
      </c>
      <c r="C2" s="71"/>
      <c r="D2" s="71"/>
      <c r="E2" s="71"/>
      <c r="F2" s="71"/>
      <c r="G2" s="71"/>
    </row>
    <row r="3" spans="1:7" ht="12.75">
      <c r="A3" t="s">
        <v>85</v>
      </c>
      <c r="B3" s="10">
        <v>4.33</v>
      </c>
      <c r="C3" s="71" t="s">
        <v>140</v>
      </c>
      <c r="D3" s="71"/>
      <c r="E3" s="71"/>
      <c r="F3" s="71"/>
      <c r="G3" s="71"/>
    </row>
    <row r="4" spans="1:7" ht="12.75">
      <c r="A4" t="s">
        <v>27</v>
      </c>
      <c r="B4">
        <f>B2*B3</f>
        <v>207.84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9.5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16.5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1.5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45.14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6.7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9.36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11.82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2.93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109.45000000000002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4.93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14.74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8.37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58.64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168.09000000000003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39.74999999999997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2.280208333333334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1.2216666666666667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3.5018750000000005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69</v>
      </c>
      <c r="C2" s="71"/>
      <c r="D2" s="71"/>
      <c r="E2" s="71"/>
      <c r="F2" s="71"/>
      <c r="G2" s="71"/>
    </row>
    <row r="3" spans="1:7" ht="12.75">
      <c r="A3" t="s">
        <v>85</v>
      </c>
      <c r="B3" s="12">
        <v>3.71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255.99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38.57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17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58.56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0</v>
      </c>
      <c r="C12" s="71" t="s">
        <v>137</v>
      </c>
      <c r="D12" s="71"/>
      <c r="E12" s="71"/>
      <c r="F12" s="71"/>
      <c r="G12" s="71"/>
    </row>
    <row r="13" spans="1:7" ht="12.75">
      <c r="A13" s="1" t="s">
        <v>13</v>
      </c>
      <c r="B13" s="11">
        <v>9.96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12.71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13.8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4.31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160.91000000000003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5.63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18.73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10.21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65.17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226.08000000000004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29.909999999999968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2.3320289855072467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0.9444927536231884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3.2765217391304353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1240</v>
      </c>
      <c r="C2" s="71"/>
      <c r="D2" s="71"/>
      <c r="E2" s="71"/>
      <c r="F2" s="71"/>
      <c r="G2" s="71"/>
    </row>
    <row r="3" spans="1:7" ht="12.75">
      <c r="A3" t="s">
        <v>85</v>
      </c>
      <c r="B3" s="33">
        <v>0.149</v>
      </c>
      <c r="C3" s="71"/>
      <c r="D3" s="71"/>
      <c r="E3" s="71"/>
      <c r="F3" s="71"/>
      <c r="G3" s="71"/>
    </row>
    <row r="4" spans="1:7" ht="12.75">
      <c r="A4" t="s">
        <v>27</v>
      </c>
      <c r="B4" s="2">
        <f>B2*B3</f>
        <v>184.76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25.15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27.5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6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33.15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14.8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8.43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11.51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2.48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11.75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3.87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144.64000000000001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4.89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15.26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8.51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59.26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203.9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-19.140000000000015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36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0.1166451612903226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0.04779032258064516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0.16443548387096774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1300</v>
      </c>
      <c r="C2" s="71"/>
      <c r="D2" s="71"/>
      <c r="E2" s="71"/>
      <c r="F2" s="71"/>
      <c r="G2" s="71"/>
    </row>
    <row r="3" spans="1:7" ht="12.75">
      <c r="A3" t="s">
        <v>85</v>
      </c>
      <c r="B3" s="10">
        <v>0.156</v>
      </c>
      <c r="C3" s="71"/>
      <c r="D3" s="71"/>
      <c r="E3" s="71"/>
      <c r="F3" s="71"/>
      <c r="G3" s="71"/>
    </row>
    <row r="4" spans="1:7" ht="12.75">
      <c r="A4" t="s">
        <v>27</v>
      </c>
      <c r="B4">
        <f>B2*B3</f>
        <v>202.8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39.5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18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64.67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10.9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8.62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11.43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6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4.38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163.5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4.61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14.01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8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57.22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220.72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-17.919999999999987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36</v>
      </c>
      <c r="C31" s="71"/>
      <c r="D31" s="71"/>
      <c r="E31" s="71"/>
      <c r="F31" s="71"/>
      <c r="G31" s="71"/>
    </row>
    <row r="32" spans="1:7" ht="12.75">
      <c r="A32" s="1" t="s">
        <v>22</v>
      </c>
      <c r="B32" s="13">
        <f>B18/B2</f>
        <v>0.12576923076923077</v>
      </c>
      <c r="C32" s="71"/>
      <c r="D32" s="71"/>
      <c r="E32" s="71"/>
      <c r="F32" s="71"/>
      <c r="G32" s="71"/>
    </row>
    <row r="33" spans="1:7" ht="12.75">
      <c r="A33" t="s">
        <v>23</v>
      </c>
      <c r="B33" s="13">
        <f>B25/B2</f>
        <v>0.044015384615384616</v>
      </c>
      <c r="C33" s="71"/>
      <c r="D33" s="71"/>
      <c r="E33" s="71"/>
      <c r="F33" s="71"/>
      <c r="G33" s="71"/>
    </row>
    <row r="34" spans="1:7" ht="12.75">
      <c r="A34" t="s">
        <v>26</v>
      </c>
      <c r="B34" s="13">
        <f>B27/B2</f>
        <v>0.1697846153846154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30" t="s">
        <v>0</v>
      </c>
      <c r="C1" s="72" t="s">
        <v>30</v>
      </c>
      <c r="D1" s="72"/>
      <c r="E1" s="72"/>
      <c r="F1" s="72"/>
      <c r="G1" s="72"/>
    </row>
    <row r="2" spans="1:7" ht="12.75">
      <c r="A2" t="s">
        <v>28</v>
      </c>
      <c r="B2" s="9">
        <v>17</v>
      </c>
      <c r="C2" s="71"/>
      <c r="D2" s="71"/>
      <c r="E2" s="71"/>
      <c r="F2" s="71"/>
      <c r="G2" s="71"/>
    </row>
    <row r="3" spans="1:7" ht="12.75">
      <c r="A3" t="s">
        <v>85</v>
      </c>
      <c r="B3" s="10">
        <v>7.47</v>
      </c>
      <c r="C3" s="71"/>
      <c r="D3" s="71"/>
      <c r="E3" s="71"/>
      <c r="F3" s="71"/>
      <c r="G3" s="71"/>
    </row>
    <row r="4" spans="1:7" ht="12.75">
      <c r="A4" t="s">
        <v>27</v>
      </c>
      <c r="B4">
        <f>B2*B3</f>
        <v>126.99</v>
      </c>
      <c r="C4" s="71"/>
      <c r="D4" s="71"/>
      <c r="E4" s="71"/>
      <c r="F4" s="71"/>
      <c r="G4" s="71"/>
    </row>
    <row r="5" spans="3:7" ht="12.75">
      <c r="C5" s="71"/>
      <c r="D5" s="71"/>
      <c r="E5" s="71"/>
      <c r="F5" s="71"/>
      <c r="G5" s="71"/>
    </row>
    <row r="6" spans="1:7" ht="12.75">
      <c r="A6" t="s">
        <v>1</v>
      </c>
      <c r="C6" s="71"/>
      <c r="D6" s="71"/>
      <c r="E6" s="71"/>
      <c r="F6" s="71"/>
      <c r="G6" s="71"/>
    </row>
    <row r="7" spans="1:7" ht="12.75">
      <c r="A7" s="1" t="s">
        <v>8</v>
      </c>
      <c r="B7" s="11">
        <v>8.4</v>
      </c>
      <c r="C7" s="71"/>
      <c r="D7" s="71"/>
      <c r="E7" s="71"/>
      <c r="F7" s="71"/>
      <c r="G7" s="71"/>
    </row>
    <row r="8" spans="1:7" ht="12.75">
      <c r="A8" s="1" t="s">
        <v>9</v>
      </c>
      <c r="B8" s="11">
        <v>25.5</v>
      </c>
      <c r="C8" s="71"/>
      <c r="D8" s="71"/>
      <c r="E8" s="71"/>
      <c r="F8" s="71"/>
      <c r="G8" s="71"/>
    </row>
    <row r="9" spans="1:7" ht="12.75">
      <c r="A9" s="1" t="s">
        <v>24</v>
      </c>
      <c r="B9" s="11">
        <v>0</v>
      </c>
      <c r="C9" s="71"/>
      <c r="D9" s="71"/>
      <c r="E9" s="71"/>
      <c r="F9" s="71"/>
      <c r="G9" s="71"/>
    </row>
    <row r="10" spans="1:7" ht="12.75">
      <c r="A10" s="1" t="s">
        <v>10</v>
      </c>
      <c r="B10" s="11">
        <v>0</v>
      </c>
      <c r="C10" s="71"/>
      <c r="D10" s="71"/>
      <c r="E10" s="71"/>
      <c r="F10" s="71"/>
      <c r="G10" s="71"/>
    </row>
    <row r="11" spans="1:7" ht="12.75">
      <c r="A11" s="1" t="s">
        <v>12</v>
      </c>
      <c r="B11" s="11">
        <v>21.1</v>
      </c>
      <c r="C11" s="71"/>
      <c r="D11" s="71"/>
      <c r="E11" s="71"/>
      <c r="F11" s="71"/>
      <c r="G11" s="71"/>
    </row>
    <row r="12" spans="1:7" ht="12.75">
      <c r="A12" s="1" t="s">
        <v>11</v>
      </c>
      <c r="B12" s="11">
        <v>8.3</v>
      </c>
      <c r="C12" s="71"/>
      <c r="D12" s="71"/>
      <c r="E12" s="71"/>
      <c r="F12" s="71"/>
      <c r="G12" s="71"/>
    </row>
    <row r="13" spans="1:7" ht="12.75">
      <c r="A13" s="1" t="s">
        <v>13</v>
      </c>
      <c r="B13" s="11">
        <v>8.08</v>
      </c>
      <c r="C13" s="71"/>
      <c r="D13" s="71"/>
      <c r="E13" s="71"/>
      <c r="F13" s="71"/>
      <c r="G13" s="71"/>
    </row>
    <row r="14" spans="1:7" ht="12.75">
      <c r="A14" s="1" t="s">
        <v>14</v>
      </c>
      <c r="B14" s="11">
        <v>11.34</v>
      </c>
      <c r="C14" s="71"/>
      <c r="D14" s="71"/>
      <c r="E14" s="71"/>
      <c r="F14" s="71"/>
      <c r="G14" s="71"/>
    </row>
    <row r="15" spans="1:7" ht="12.75">
      <c r="A15" s="1" t="s">
        <v>15</v>
      </c>
      <c r="B15" s="11">
        <v>0</v>
      </c>
      <c r="C15" s="71"/>
      <c r="D15" s="71"/>
      <c r="E15" s="71"/>
      <c r="F15" s="71"/>
      <c r="G15" s="71"/>
    </row>
    <row r="16" spans="1:7" ht="12.75">
      <c r="A16" s="1" t="s">
        <v>16</v>
      </c>
      <c r="B16" s="11">
        <v>1.5</v>
      </c>
      <c r="C16" s="71"/>
      <c r="D16" s="71"/>
      <c r="E16" s="71"/>
      <c r="F16" s="71"/>
      <c r="G16" s="71"/>
    </row>
    <row r="17" spans="1:7" ht="12.75">
      <c r="A17" s="1" t="s">
        <v>17</v>
      </c>
      <c r="B17" s="12">
        <v>2.32</v>
      </c>
      <c r="C17" s="71"/>
      <c r="D17" s="71"/>
      <c r="E17" s="71"/>
      <c r="F17" s="71"/>
      <c r="G17" s="71"/>
    </row>
    <row r="18" spans="1:7" ht="12.75">
      <c r="A18" t="s">
        <v>2</v>
      </c>
      <c r="B18" s="2">
        <f>SUM(B7:B17)</f>
        <v>86.53999999999999</v>
      </c>
      <c r="C18" s="71"/>
      <c r="D18" s="71"/>
      <c r="E18" s="71"/>
      <c r="F18" s="71"/>
      <c r="G18" s="71"/>
    </row>
    <row r="19" spans="2:7" ht="12.75">
      <c r="B19" s="2"/>
      <c r="C19" s="71"/>
      <c r="D19" s="71"/>
      <c r="E19" s="71"/>
      <c r="F19" s="71"/>
      <c r="G19" s="71"/>
    </row>
    <row r="20" spans="1:7" ht="12.75">
      <c r="A20" t="s">
        <v>3</v>
      </c>
      <c r="B20" s="2"/>
      <c r="C20" s="71"/>
      <c r="D20" s="71"/>
      <c r="E20" s="71"/>
      <c r="F20" s="71"/>
      <c r="G20" s="71"/>
    </row>
    <row r="21" spans="1:7" ht="12.75">
      <c r="A21" s="1" t="s">
        <v>18</v>
      </c>
      <c r="B21" s="7">
        <v>4.44</v>
      </c>
      <c r="C21" s="71"/>
      <c r="D21" s="71"/>
      <c r="E21" s="71"/>
      <c r="F21" s="71"/>
      <c r="G21" s="71"/>
    </row>
    <row r="22" spans="1:7" ht="12.75">
      <c r="A22" s="1" t="s">
        <v>19</v>
      </c>
      <c r="B22" s="7">
        <v>13.28</v>
      </c>
      <c r="C22" s="71"/>
      <c r="D22" s="71"/>
      <c r="E22" s="71"/>
      <c r="F22" s="71"/>
      <c r="G22" s="71"/>
    </row>
    <row r="23" spans="1:7" ht="12.75">
      <c r="A23" s="1" t="s">
        <v>20</v>
      </c>
      <c r="B23" s="7">
        <v>7.63</v>
      </c>
      <c r="C23" s="71"/>
      <c r="D23" s="71"/>
      <c r="E23" s="71"/>
      <c r="F23" s="71"/>
      <c r="G23" s="71"/>
    </row>
    <row r="24" spans="1:7" ht="12.75">
      <c r="A24" s="1" t="s">
        <v>21</v>
      </c>
      <c r="B24" s="8">
        <v>30.6</v>
      </c>
      <c r="C24" s="71"/>
      <c r="D24" s="71"/>
      <c r="E24" s="71"/>
      <c r="F24" s="71"/>
      <c r="G24" s="71"/>
    </row>
    <row r="25" spans="1:7" ht="12.75">
      <c r="A25" t="s">
        <v>4</v>
      </c>
      <c r="B25" s="2">
        <f>SUM(B21:B24)</f>
        <v>55.95</v>
      </c>
      <c r="C25" s="71"/>
      <c r="D25" s="71"/>
      <c r="E25" s="71"/>
      <c r="F25" s="71"/>
      <c r="G25" s="71"/>
    </row>
    <row r="26" spans="2:7" ht="12.75">
      <c r="B26" s="2"/>
      <c r="C26" s="71"/>
      <c r="D26" s="71"/>
      <c r="E26" s="71"/>
      <c r="F26" s="71"/>
      <c r="G26" s="71"/>
    </row>
    <row r="27" spans="1:7" ht="12.75">
      <c r="A27" t="s">
        <v>5</v>
      </c>
      <c r="B27" s="2">
        <f>B18+B25</f>
        <v>142.49</v>
      </c>
      <c r="C27" s="71"/>
      <c r="D27" s="71"/>
      <c r="E27" s="71"/>
      <c r="F27" s="71"/>
      <c r="G27" s="71"/>
    </row>
    <row r="28" spans="2:7" ht="12.75">
      <c r="B28" s="2"/>
      <c r="C28" s="71"/>
      <c r="D28" s="71"/>
      <c r="E28" s="71"/>
      <c r="F28" s="71"/>
      <c r="G28" s="71"/>
    </row>
    <row r="29" spans="1:7" ht="12.75">
      <c r="A29" t="s">
        <v>32</v>
      </c>
      <c r="B29" s="2">
        <f>B4-B27</f>
        <v>-15.500000000000014</v>
      </c>
      <c r="C29" s="71"/>
      <c r="D29" s="71"/>
      <c r="E29" s="71"/>
      <c r="F29" s="71"/>
      <c r="G29" s="71"/>
    </row>
    <row r="30" spans="2:7" ht="12.75">
      <c r="B30" s="2"/>
      <c r="C30" s="71"/>
      <c r="D30" s="71"/>
      <c r="E30" s="71"/>
      <c r="F30" s="71"/>
      <c r="G30" s="71"/>
    </row>
    <row r="31" spans="1:7" ht="12.75">
      <c r="A31" t="s">
        <v>6</v>
      </c>
      <c r="B31" s="31" t="s">
        <v>7</v>
      </c>
      <c r="C31" s="71"/>
      <c r="D31" s="71"/>
      <c r="E31" s="71"/>
      <c r="F31" s="71"/>
      <c r="G31" s="71"/>
    </row>
    <row r="32" spans="1:7" ht="12.75">
      <c r="A32" s="1" t="s">
        <v>22</v>
      </c>
      <c r="B32" s="2">
        <f>B18/B2</f>
        <v>5.090588235294117</v>
      </c>
      <c r="C32" s="71"/>
      <c r="D32" s="71"/>
      <c r="E32" s="71"/>
      <c r="F32" s="71"/>
      <c r="G32" s="71"/>
    </row>
    <row r="33" spans="1:7" ht="12.75">
      <c r="A33" t="s">
        <v>23</v>
      </c>
      <c r="B33" s="2">
        <f>B25/B2</f>
        <v>3.2911764705882356</v>
      </c>
      <c r="C33" s="71"/>
      <c r="D33" s="71"/>
      <c r="E33" s="71"/>
      <c r="F33" s="71"/>
      <c r="G33" s="71"/>
    </row>
    <row r="34" spans="1:7" ht="12.75">
      <c r="A34" t="s">
        <v>26</v>
      </c>
      <c r="B34" s="2">
        <f>B27/B2</f>
        <v>8.381764705882354</v>
      </c>
      <c r="C34" s="71"/>
      <c r="D34" s="71"/>
      <c r="E34" s="71"/>
      <c r="F34" s="71"/>
      <c r="G34" s="7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2006-12-22T19:03:02Z</cp:lastPrinted>
  <dcterms:created xsi:type="dcterms:W3CDTF">2005-01-10T15:34:54Z</dcterms:created>
  <dcterms:modified xsi:type="dcterms:W3CDTF">2009-12-11T21:03:29Z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