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<sst xmlns="http://schemas.openxmlformats.org/spreadsheetml/2006/main" count="576" uniqueCount="152">
  <si>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</si>
  <si>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</si>
  <si>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</si>
  <si>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</si>
  <si>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</si>
  <si>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</si>
  <si>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</si>
  <si>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</si>
  <si>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</si>
  <si>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</si>
  <si>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</si>
  <si>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</si>
  <si>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</si>
  <si>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</si>
  <si>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</si>
  <si>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</si>
  <si>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</si>
  <si>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</si>
  <si>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</si>
  <si>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</si>
  <si>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</si>
  <si>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</si>
  <si>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</si>
  <si>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</si>
  <si>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</si>
  <si>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</si>
  <si>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</si>
  <si>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</si>
  <si>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</si>
  <si>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</si>
  <si>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</si>
  <si>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</si>
  <si>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</si>
  <si>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</si>
  <si>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</si>
  <si>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</si>
  <si>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</si>
  <si>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</si>
  <si>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</si>
  <si>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</si>
  <si>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</si>
  <si>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</si>
  <si>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</si>
  <si>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</si>
  <si>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</si>
  <si>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</si>
  <si>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</si>
  <si>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</si>
  <si>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</si>
  <si>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</si>
  <si>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</si>
  <si>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</si>
  <si>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</si>
  <si>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</si>
  <si>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</si>
  <si>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</si>
  <si>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</si>
  <si>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</si>
  <si>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</si>
  <si>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</si>
  <si>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</si>
  <si>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</si>
  <si>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</si>
  <si>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</si>
  <si>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</si>
  <si>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</si>
  <si>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</si>
  <si>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</si>
  <si>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</si>
  <si>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</si>
  <si>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</si>
  <si>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</si>
  <si>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</si>
  <si>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</si>
  <si>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</si>
  <si>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</si>
  <si>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</si>
  <si>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</si>
  <si>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</si>
  <si>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</si>
  <si>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</si>
  <si>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</si>
  <si>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</si>
  <si>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</si>
  <si>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</si>
  <si>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</si>
  <si>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</si>
  <si>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</si>
  <si>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</si>
  <si>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</si>
  <si>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</si>
  <si>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</si>
  <si>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</si>
  <si>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</si>
  <si>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</si>
  <si>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</si>
  <si>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</si>
  <si>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</si>
  <si>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</si>
  <si>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</si>
  <si>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</si>
  <si>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</si>
  <si>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</si>
  <si>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</si>
  <si>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</si>
  <si>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</si>
  <si>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</si>
  <si>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</si>
  <si>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</si>
  <si>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</si>
  <si>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</si>
  <si>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</si>
  <si>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</si>
  <si>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</si>
  <si>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</si>
  <si>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</si>
  <si>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</si>
  <si>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</si>
  <si>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</si>
  <si>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</si>
  <si>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decoupled (direct and counter-cyclical) government payments because those payments are tied to historic farm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</si>
  <si>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</si>
  <si>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</si>
  <si>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the whole farm cashflow.  This worksheet consists of three tables.  The first table lists the market and LDP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</si>
  <si>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</si>
  <si>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</si>
  <si>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</si>
  <si>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</si>
  <si>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</si>
  <si>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</si>
  <si>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</si>
  <si>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</si>
  <si>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</si>
  <si>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</si>
  <si>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</si>
  <si>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</si>
  <si>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</si>
  <si>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</si>
  <si>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</si>
  <si>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Fungicide for white mold</t>
  </si>
  <si>
    <t>Spraying head feeding insects</t>
  </si>
  <si>
    <t>Seed treatment and early season foliar fungicide</t>
  </si>
  <si>
    <t>Two sprayings for head feeding insects</t>
  </si>
  <si>
    <t>White mold fungicide would cost about $18</t>
  </si>
  <si>
    <t>Food quality price</t>
  </si>
  <si>
    <t>Insecticide seed treatment for flea beetles</t>
  </si>
  <si>
    <t>Wheat midge &amp; cereal grain aphid insect would be $6</t>
  </si>
  <si>
    <t>Name:</t>
  </si>
  <si>
    <t>Wheat midge &amp; cereal grain aphid insect. would be $6</t>
  </si>
  <si>
    <t>Includes seed treatment for wireworm and flea beetle</t>
  </si>
  <si>
    <t>North Dakota 2012 Projected Crop Budgets - North Red River Valley</t>
  </si>
  <si>
    <t>Malt price, feed quality occurs 60%, price est. is $4.09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</si>
</sst>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1" t="s">
        <v>150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 customHeight="1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9" t="s">
        <v>103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104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105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106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107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120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108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109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9" t="s">
        <v>110</v>
      </c>
      <c r="B13" s="44"/>
      <c r="C13" s="44"/>
      <c r="D13" s="42"/>
      <c r="E13" s="42"/>
      <c r="F13" s="42"/>
      <c r="G13" s="42"/>
      <c r="H13" s="42"/>
    </row>
    <row r="14" spans="1:8" ht="12.75" customHeight="1">
      <c r="A14" s="17" t="s">
        <v>119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17" t="s">
        <v>123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111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121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135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122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112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113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124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9" t="s">
        <v>114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115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116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117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118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101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2.75">
      <c r="A32" s="45" t="s">
        <v>128</v>
      </c>
      <c r="B32" s="39" t="s">
        <v>129</v>
      </c>
      <c r="C32" s="39"/>
      <c r="D32" s="43"/>
      <c r="E32" s="39" t="s">
        <v>130</v>
      </c>
      <c r="F32" s="39"/>
      <c r="G32" s="39"/>
      <c r="H32" s="39"/>
    </row>
    <row r="33" spans="1:10" ht="12.75">
      <c r="A33" s="39" t="s">
        <v>131</v>
      </c>
      <c r="B33" s="73" t="s">
        <v>132</v>
      </c>
      <c r="C33" s="74"/>
      <c r="D33" s="74"/>
      <c r="E33" s="74"/>
      <c r="F33" s="74"/>
      <c r="G33" s="74"/>
      <c r="H33" s="39" t="s">
        <v>133</v>
      </c>
      <c r="I33" s="39"/>
      <c r="J33" s="39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1140</v>
      </c>
      <c r="C2" s="85"/>
      <c r="D2" s="85"/>
      <c r="E2" s="85"/>
      <c r="F2" s="85"/>
      <c r="G2" s="85"/>
    </row>
    <row r="3" spans="1:7" ht="12.75">
      <c r="A3" t="s">
        <v>82</v>
      </c>
      <c r="B3" s="10">
        <v>0.351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400.14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46</v>
      </c>
      <c r="C7" s="87" t="s">
        <v>149</v>
      </c>
      <c r="D7" s="85"/>
      <c r="E7" s="85"/>
      <c r="F7" s="85"/>
      <c r="G7" s="85"/>
    </row>
    <row r="8" spans="1:7" ht="12.75">
      <c r="A8" s="1" t="s">
        <v>9</v>
      </c>
      <c r="B8" s="11">
        <v>26.7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14</v>
      </c>
      <c r="C10" s="85" t="s">
        <v>142</v>
      </c>
      <c r="D10" s="85"/>
      <c r="E10" s="85"/>
      <c r="F10" s="85"/>
      <c r="G10" s="85"/>
    </row>
    <row r="11" spans="1:7" ht="12.75">
      <c r="A11" s="1" t="s">
        <v>12</v>
      </c>
      <c r="B11" s="11">
        <v>32.88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23.8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21.42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14.88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2.28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20.5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4.66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207.12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7.01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20.14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12.26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111.61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318.73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81.40999999999997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0.18168421052631578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0.09790350877192983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0.2795877192982456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1590</v>
      </c>
      <c r="C2" s="85"/>
      <c r="D2" s="85"/>
      <c r="E2" s="85"/>
      <c r="F2" s="85"/>
      <c r="G2" s="85"/>
    </row>
    <row r="3" spans="1:7" ht="12.75">
      <c r="A3" t="s">
        <v>82</v>
      </c>
      <c r="B3" s="10">
        <v>0.207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329.13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45.5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18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143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85.31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18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19.45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16.09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4.8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213.65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6.53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18.37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10.85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107.95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321.6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7.529999999999973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0.13437106918238995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0.0678930817610063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0.20226415094339625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23</v>
      </c>
      <c r="C2" s="85"/>
      <c r="D2" s="85"/>
      <c r="E2" s="85"/>
      <c r="F2" s="85"/>
      <c r="G2" s="85"/>
    </row>
    <row r="3" spans="1:7" ht="12.75">
      <c r="A3" t="s">
        <v>82</v>
      </c>
      <c r="B3" s="10">
        <v>13.28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305.44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14.4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18.5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42.26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13.2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21.89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17.72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2.98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132.45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6.86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19.56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12.16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110.78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243.23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62.21000000000001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5.7586956521739125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4.816521739130435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10.575217391304347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36</v>
      </c>
      <c r="C2" s="85"/>
      <c r="D2" s="85"/>
      <c r="E2" s="85"/>
      <c r="F2" s="85"/>
      <c r="G2" s="85"/>
    </row>
    <row r="3" spans="1:7" ht="12.75">
      <c r="A3" t="s">
        <v>82</v>
      </c>
      <c r="B3" s="12">
        <v>8.1</v>
      </c>
      <c r="C3" s="85" t="s">
        <v>144</v>
      </c>
      <c r="D3" s="85"/>
      <c r="E3" s="85"/>
      <c r="F3" s="85"/>
      <c r="G3" s="85"/>
    </row>
    <row r="4" spans="1:7" ht="12.75">
      <c r="A4" t="s">
        <v>28</v>
      </c>
      <c r="B4" s="2">
        <f>B2*B3</f>
        <v>291.59999999999997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40.5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27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1.5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9.93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14.4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21.4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18.12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3.19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142.04000000000002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6.93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20.6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11.99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111.72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253.76000000000002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37.83999999999995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3.945555555555556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3.1033333333333335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7.048888888888889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65</v>
      </c>
      <c r="C2" s="85"/>
      <c r="D2" s="85"/>
      <c r="E2" s="85"/>
      <c r="F2" s="85"/>
      <c r="G2" s="85"/>
    </row>
    <row r="3" spans="1:7" ht="12.75">
      <c r="A3" t="s">
        <v>82</v>
      </c>
      <c r="B3" s="12">
        <v>3.19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207.35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11.5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4.75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57.78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12.1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25.01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18.33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3.13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139.1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7.41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21.17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12.68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113.46000000000001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252.56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-45.21000000000001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2.14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1.7455384615384617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3.8855384615384616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1000</v>
      </c>
      <c r="C2" s="85"/>
      <c r="D2" s="85"/>
      <c r="E2" s="85"/>
      <c r="F2" s="85"/>
      <c r="G2" s="85"/>
    </row>
    <row r="3" spans="1:7" ht="12.75">
      <c r="A3" t="s">
        <v>82</v>
      </c>
      <c r="B3" s="10">
        <v>0.353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353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19.2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12.5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6</v>
      </c>
      <c r="C10" s="85" t="s">
        <v>145</v>
      </c>
      <c r="D10" s="85"/>
      <c r="E10" s="85"/>
      <c r="F10" s="85"/>
      <c r="G10" s="85"/>
    </row>
    <row r="11" spans="1:7" ht="12.75">
      <c r="A11" s="1" t="s">
        <v>12</v>
      </c>
      <c r="B11" s="11">
        <v>42.17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0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18.04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15.66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2.65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117.72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6.29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17.59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10.42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106.5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224.22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128.78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0.11772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0.1065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0.22422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127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49</v>
      </c>
      <c r="C2" s="85"/>
      <c r="D2" s="85"/>
      <c r="E2" s="85"/>
      <c r="F2" s="85"/>
      <c r="G2" s="85"/>
    </row>
    <row r="3" spans="1:7" ht="12.75">
      <c r="A3" t="s">
        <v>30</v>
      </c>
      <c r="B3" s="10">
        <v>6.25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306.25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12.6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19.8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9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89.78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20.3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16.47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4.38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194.83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6.72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18.77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10.89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108.58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303.41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2.839999999999975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3.976122448979592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2.215918367346939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6.192040816326531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52"/>
      <c r="B1" s="48" t="s">
        <v>60</v>
      </c>
      <c r="C1" s="49" t="s">
        <v>62</v>
      </c>
      <c r="D1" s="49" t="s">
        <v>96</v>
      </c>
      <c r="E1" s="50" t="s">
        <v>70</v>
      </c>
      <c r="F1" s="49" t="s">
        <v>74</v>
      </c>
      <c r="G1" s="49" t="s">
        <v>75</v>
      </c>
      <c r="H1" s="53" t="s">
        <v>65</v>
      </c>
    </row>
    <row r="2" spans="1:8" ht="12.75">
      <c r="A2" s="54" t="s">
        <v>59</v>
      </c>
      <c r="B2" s="15" t="s">
        <v>61</v>
      </c>
      <c r="C2" s="15" t="s">
        <v>63</v>
      </c>
      <c r="D2" s="38" t="s">
        <v>97</v>
      </c>
      <c r="E2" s="47" t="s">
        <v>71</v>
      </c>
      <c r="F2" s="15" t="s">
        <v>71</v>
      </c>
      <c r="G2" s="15" t="s">
        <v>71</v>
      </c>
      <c r="H2" s="55" t="s">
        <v>64</v>
      </c>
    </row>
    <row r="3" spans="1:8" ht="12.75">
      <c r="A3" s="31" t="s">
        <v>48</v>
      </c>
      <c r="B3" s="36">
        <f>HRSW!B4</f>
        <v>374</v>
      </c>
      <c r="C3" s="36">
        <f>HRSW!B18</f>
        <v>209.53</v>
      </c>
      <c r="D3" s="16">
        <f>B3-C3</f>
        <v>164.47</v>
      </c>
      <c r="E3" s="18">
        <v>900</v>
      </c>
      <c r="F3" s="19">
        <f aca="true" t="shared" si="0" ref="F3:F16">B3*E3</f>
        <v>336600</v>
      </c>
      <c r="G3" s="19">
        <f aca="true" t="shared" si="1" ref="G3:G16">E3*C3</f>
        <v>188577</v>
      </c>
      <c r="H3" s="32">
        <f>F3-G3</f>
        <v>148023</v>
      </c>
    </row>
    <row r="4" spans="1:8" ht="12.75">
      <c r="A4" s="31" t="s">
        <v>49</v>
      </c>
      <c r="B4" s="36">
        <f>Durum!B4</f>
        <v>377.96</v>
      </c>
      <c r="C4" s="36">
        <f>Durum!B18</f>
        <v>196.8</v>
      </c>
      <c r="D4" s="16">
        <f aca="true" t="shared" si="2" ref="D4:D16">B4-C4</f>
        <v>181.15999999999997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50</v>
      </c>
      <c r="B5" s="36">
        <f>Barley!B4</f>
        <v>391.68</v>
      </c>
      <c r="C5" s="36">
        <f>Barley!B18</f>
        <v>183.39000000000001</v>
      </c>
      <c r="D5" s="16">
        <f t="shared" si="2"/>
        <v>208.29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554.0400000000001</v>
      </c>
      <c r="C6" s="36">
        <f>Corn!B18</f>
        <v>322.22</v>
      </c>
      <c r="D6" s="16">
        <f t="shared" si="2"/>
        <v>231.82000000000005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330.59999999999997</v>
      </c>
      <c r="C7" s="36">
        <f>Soyb!B18</f>
        <v>141.69</v>
      </c>
      <c r="D7" s="16">
        <f t="shared" si="2"/>
        <v>188.90999999999997</v>
      </c>
      <c r="E7" s="18">
        <v>900</v>
      </c>
      <c r="F7" s="19">
        <f t="shared" si="0"/>
        <v>297539.99999999994</v>
      </c>
      <c r="G7" s="19">
        <f t="shared" si="1"/>
        <v>127521</v>
      </c>
      <c r="H7" s="32">
        <f t="shared" si="3"/>
        <v>170018.99999999994</v>
      </c>
    </row>
    <row r="8" spans="1:8" ht="12.75">
      <c r="A8" s="31" t="s">
        <v>80</v>
      </c>
      <c r="B8" s="36">
        <f>Drybean!B4</f>
        <v>532.8</v>
      </c>
      <c r="C8" s="36">
        <f>Drybean!B18</f>
        <v>244</v>
      </c>
      <c r="D8" s="16">
        <f t="shared" si="2"/>
        <v>288.79999999999995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51</v>
      </c>
      <c r="B9" s="36">
        <f>Oil_SF!B4</f>
        <v>313.56</v>
      </c>
      <c r="C9" s="36">
        <f>Oil_SF!B18</f>
        <v>183.04000000000002</v>
      </c>
      <c r="D9" s="16">
        <f t="shared" si="2"/>
        <v>130.51999999999998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52</v>
      </c>
      <c r="B10" s="36">
        <f>Conf_SF!B4</f>
        <v>400.14</v>
      </c>
      <c r="C10" s="36">
        <f>Conf_SF!B18</f>
        <v>207.12</v>
      </c>
      <c r="D10" s="16">
        <f t="shared" si="2"/>
        <v>193.01999999999998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53</v>
      </c>
      <c r="B11" s="36">
        <f>Canola!B4</f>
        <v>329.13</v>
      </c>
      <c r="C11" s="36">
        <f>Canola!B18</f>
        <v>213.65</v>
      </c>
      <c r="D11" s="16">
        <f t="shared" si="2"/>
        <v>115.47999999999999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54</v>
      </c>
      <c r="B12" s="36">
        <f>Flax!B4</f>
        <v>305.44</v>
      </c>
      <c r="C12" s="36">
        <f>Flax!B18</f>
        <v>132.45</v>
      </c>
      <c r="D12" s="16">
        <f t="shared" si="2"/>
        <v>172.99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57</v>
      </c>
      <c r="B13" s="36">
        <f>Peas!B4</f>
        <v>291.59999999999997</v>
      </c>
      <c r="C13" s="36">
        <f>Peas!B18</f>
        <v>142.04000000000002</v>
      </c>
      <c r="D13" s="16">
        <f t="shared" si="2"/>
        <v>149.55999999999995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58</v>
      </c>
      <c r="B14" s="36">
        <f>Oats!B4</f>
        <v>207.35</v>
      </c>
      <c r="C14" s="36">
        <f>Oats!B18</f>
        <v>139.1</v>
      </c>
      <c r="D14" s="16">
        <f t="shared" si="2"/>
        <v>68.25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55</v>
      </c>
      <c r="B15" s="36">
        <f>Mustard!B4</f>
        <v>353</v>
      </c>
      <c r="C15" s="36">
        <f>Mustard!B18</f>
        <v>117.72</v>
      </c>
      <c r="D15" s="16">
        <f t="shared" si="2"/>
        <v>235.28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126</v>
      </c>
      <c r="B16" s="36">
        <f>'Wint.Wht'!B4</f>
        <v>306.25</v>
      </c>
      <c r="C16" s="36">
        <f>'Wint.Wht'!B18</f>
        <v>194.83</v>
      </c>
      <c r="D16" s="37">
        <f t="shared" si="2"/>
        <v>111.41999999999999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76</v>
      </c>
      <c r="B17" s="14"/>
      <c r="C17" s="14"/>
      <c r="D17" s="14"/>
      <c r="E17" s="20">
        <f>SUM(E3:E16)</f>
        <v>1800</v>
      </c>
      <c r="F17" s="20">
        <f>SUM(F3:F16)</f>
        <v>634140</v>
      </c>
      <c r="G17" s="20">
        <f>SUM(G3:G16)</f>
        <v>316098</v>
      </c>
      <c r="H17" s="34">
        <f>SUM(H3:H16)</f>
        <v>318041.99999999994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77" t="s">
        <v>47</v>
      </c>
      <c r="D19" s="77"/>
      <c r="E19" s="77"/>
      <c r="F19" s="3"/>
      <c r="G19" s="3"/>
      <c r="H19" s="3"/>
    </row>
    <row r="20" spans="1:8" ht="12.75">
      <c r="A20" s="56" t="s">
        <v>72</v>
      </c>
      <c r="B20" s="57"/>
      <c r="C20" s="57"/>
      <c r="D20" s="58"/>
      <c r="E20" s="57" t="s">
        <v>73</v>
      </c>
      <c r="F20" s="57"/>
      <c r="G20" s="57"/>
      <c r="H20" s="59"/>
    </row>
    <row r="21" spans="1:14" ht="12.75">
      <c r="A21" s="78" t="s">
        <v>81</v>
      </c>
      <c r="B21" s="79"/>
      <c r="C21" s="19">
        <f>F17</f>
        <v>634140</v>
      </c>
      <c r="D21" s="4"/>
      <c r="E21" s="79" t="s">
        <v>67</v>
      </c>
      <c r="F21" s="79"/>
      <c r="G21" s="19">
        <f>G17</f>
        <v>316098</v>
      </c>
      <c r="H21" s="60"/>
      <c r="N21" s="4"/>
    </row>
    <row r="22" spans="1:8" ht="12.75">
      <c r="A22" s="80" t="s">
        <v>77</v>
      </c>
      <c r="B22" s="81"/>
      <c r="C22" s="18">
        <v>21200</v>
      </c>
      <c r="D22" s="61" t="s">
        <v>69</v>
      </c>
      <c r="E22" s="81" t="s">
        <v>99</v>
      </c>
      <c r="F22" s="81"/>
      <c r="G22" s="18">
        <v>43600</v>
      </c>
      <c r="H22" s="62" t="s">
        <v>69</v>
      </c>
    </row>
    <row r="23" spans="1:11" ht="12.75">
      <c r="A23" s="75"/>
      <c r="B23" s="76"/>
      <c r="C23" s="18">
        <v>0</v>
      </c>
      <c r="D23" s="4"/>
      <c r="E23" s="81" t="s">
        <v>66</v>
      </c>
      <c r="F23" s="81"/>
      <c r="G23" s="18">
        <v>129960</v>
      </c>
      <c r="H23" s="63"/>
      <c r="K23" s="67"/>
    </row>
    <row r="24" spans="1:8" ht="12.75">
      <c r="A24" s="75"/>
      <c r="B24" s="76"/>
      <c r="C24" s="18">
        <v>0</v>
      </c>
      <c r="D24" s="4"/>
      <c r="E24" s="81" t="s">
        <v>98</v>
      </c>
      <c r="F24" s="81"/>
      <c r="G24" s="18">
        <v>0</v>
      </c>
      <c r="H24" s="63"/>
    </row>
    <row r="25" spans="1:8" ht="12.75">
      <c r="A25" s="75"/>
      <c r="B25" s="76"/>
      <c r="C25" s="18">
        <v>0</v>
      </c>
      <c r="D25" s="4"/>
      <c r="E25" s="81" t="s">
        <v>68</v>
      </c>
      <c r="F25" s="81"/>
      <c r="G25" s="18">
        <v>0</v>
      </c>
      <c r="H25" s="63"/>
    </row>
    <row r="26" spans="1:8" ht="12.75">
      <c r="A26" s="75"/>
      <c r="B26" s="76"/>
      <c r="C26" s="18">
        <v>0</v>
      </c>
      <c r="D26" s="4"/>
      <c r="E26" s="76"/>
      <c r="F26" s="76"/>
      <c r="G26" s="18">
        <v>0</v>
      </c>
      <c r="H26" s="63"/>
    </row>
    <row r="27" spans="1:8" ht="12.75">
      <c r="A27" s="75"/>
      <c r="B27" s="76"/>
      <c r="C27" s="18">
        <v>0</v>
      </c>
      <c r="D27" s="4"/>
      <c r="E27" s="76"/>
      <c r="F27" s="76"/>
      <c r="G27" s="18">
        <v>0</v>
      </c>
      <c r="H27" s="63"/>
    </row>
    <row r="28" spans="1:8" ht="12.75">
      <c r="A28" s="75" t="s">
        <v>79</v>
      </c>
      <c r="B28" s="76"/>
      <c r="C28" s="22">
        <v>0</v>
      </c>
      <c r="D28" s="64"/>
      <c r="E28" s="76" t="s">
        <v>78</v>
      </c>
      <c r="F28" s="76"/>
      <c r="G28" s="22">
        <v>12000</v>
      </c>
      <c r="H28" s="63"/>
    </row>
    <row r="29" spans="1:8" ht="12.75">
      <c r="A29" s="31" t="s">
        <v>65</v>
      </c>
      <c r="B29" s="4"/>
      <c r="C29" s="19">
        <f>SUM(C21:C28)</f>
        <v>655340</v>
      </c>
      <c r="D29" s="4"/>
      <c r="E29" s="4" t="s">
        <v>65</v>
      </c>
      <c r="F29" s="4"/>
      <c r="G29" s="29">
        <f>SUM(G21:G28)</f>
        <v>501658</v>
      </c>
      <c r="H29" s="60"/>
    </row>
    <row r="30" spans="1:8" ht="12.75">
      <c r="A30" s="65" t="s">
        <v>125</v>
      </c>
      <c r="B30" s="3"/>
      <c r="C30" s="3"/>
      <c r="D30" s="3"/>
      <c r="E30" s="3"/>
      <c r="F30" s="3"/>
      <c r="G30" s="68">
        <f>C29-G29</f>
        <v>153682</v>
      </c>
      <c r="H30" s="66"/>
    </row>
    <row r="31" ht="12.75">
      <c r="G31" s="6"/>
    </row>
    <row r="32" spans="1:8" ht="12.75">
      <c r="A32" s="70" t="s">
        <v>147</v>
      </c>
      <c r="B32" s="84"/>
      <c r="C32" s="84"/>
      <c r="D32" s="84"/>
      <c r="E32" s="84"/>
      <c r="F32" s="51" t="s">
        <v>136</v>
      </c>
      <c r="G32" s="83"/>
      <c r="H32" s="83"/>
    </row>
    <row r="33" spans="3:6" ht="12.75">
      <c r="C33" s="46"/>
      <c r="D33" s="46"/>
      <c r="E33" s="46"/>
      <c r="F33" s="46"/>
    </row>
    <row r="34" spans="1:12" ht="12.75">
      <c r="A34" t="s">
        <v>31</v>
      </c>
      <c r="B34" s="82" t="s">
        <v>137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2:12" ht="12.7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2:12" ht="12.75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2:12" ht="12.7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2:12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ht="12.75">
      <c r="A39" t="s">
        <v>100</v>
      </c>
    </row>
    <row r="40" spans="1:12" ht="12.75">
      <c r="A40" s="25" t="s">
        <v>83</v>
      </c>
      <c r="B40" s="26" t="s">
        <v>84</v>
      </c>
      <c r="C40" s="26" t="s">
        <v>85</v>
      </c>
      <c r="D40" s="26" t="s">
        <v>86</v>
      </c>
      <c r="E40" s="26" t="s">
        <v>87</v>
      </c>
      <c r="F40" s="26" t="s">
        <v>88</v>
      </c>
      <c r="G40" s="26" t="s">
        <v>89</v>
      </c>
      <c r="H40" s="26" t="s">
        <v>90</v>
      </c>
      <c r="I40" s="26" t="s">
        <v>91</v>
      </c>
      <c r="J40" s="26" t="s">
        <v>92</v>
      </c>
      <c r="K40" s="26" t="s">
        <v>93</v>
      </c>
      <c r="L40" s="27" t="s">
        <v>94</v>
      </c>
    </row>
    <row r="41" spans="1:12" ht="12.75">
      <c r="A41" s="28" t="s">
        <v>48</v>
      </c>
      <c r="B41" s="29">
        <f>$E3*HRSW!$B7</f>
        <v>22950</v>
      </c>
      <c r="C41" s="29">
        <f>$E3*HRSW!$B8</f>
        <v>18000</v>
      </c>
      <c r="D41" s="29">
        <f>$E3*HRSW!$B9</f>
        <v>4950</v>
      </c>
      <c r="E41" s="29">
        <f>$E3*HRSW!$B10</f>
        <v>0</v>
      </c>
      <c r="F41" s="29">
        <f>$E3*HRSW!$B11</f>
        <v>82773</v>
      </c>
      <c r="G41" s="29">
        <f>$E3*HRSW!$B12</f>
        <v>14400</v>
      </c>
      <c r="H41" s="29">
        <f>$E3*HRSW!$B13</f>
        <v>20043</v>
      </c>
      <c r="I41" s="29">
        <f>$E3*HRSW!$B14</f>
        <v>15371.999999999998</v>
      </c>
      <c r="J41" s="29">
        <f>$E3*HRSW!$B15</f>
        <v>0</v>
      </c>
      <c r="K41" s="29">
        <f>$E3*HRSW!$B16</f>
        <v>5850</v>
      </c>
      <c r="L41" s="30">
        <f>$E3*HRSW!$B17</f>
        <v>4239</v>
      </c>
    </row>
    <row r="42" spans="1:12" ht="12.75">
      <c r="A42" s="31" t="s">
        <v>49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50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54333</v>
      </c>
      <c r="C45" s="19">
        <f>$E7*Soyb!$B8</f>
        <v>13500</v>
      </c>
      <c r="D45" s="19">
        <f>$E7*Soyb!$B9</f>
        <v>0</v>
      </c>
      <c r="E45" s="19">
        <f>$E7*Soyb!$B10</f>
        <v>6300</v>
      </c>
      <c r="F45" s="19">
        <f>$E7*Soyb!$B11</f>
        <v>3051</v>
      </c>
      <c r="G45" s="19">
        <f>$E7*Soyb!$B12</f>
        <v>12870</v>
      </c>
      <c r="H45" s="19">
        <f>$E7*Soyb!$B13</f>
        <v>16677</v>
      </c>
      <c r="I45" s="19">
        <f>$E7*Soyb!$B14</f>
        <v>14769</v>
      </c>
      <c r="J45" s="19">
        <f>$E7*Soyb!$B15</f>
        <v>0</v>
      </c>
      <c r="K45" s="19">
        <f>$E7*Soyb!$B16</f>
        <v>3150</v>
      </c>
      <c r="L45" s="32">
        <f>$E7*Soyb!$B17</f>
        <v>2871</v>
      </c>
    </row>
    <row r="46" spans="1:12" ht="12.75">
      <c r="A46" s="31" t="s">
        <v>80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51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52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53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54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57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58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55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56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76</v>
      </c>
      <c r="B55" s="20">
        <f>SUM(B41:B54)</f>
        <v>77283</v>
      </c>
      <c r="C55" s="20">
        <f aca="true" t="shared" si="4" ref="C55:L55">SUM(C41:C54)</f>
        <v>31500</v>
      </c>
      <c r="D55" s="20">
        <f t="shared" si="4"/>
        <v>4950</v>
      </c>
      <c r="E55" s="20">
        <f t="shared" si="4"/>
        <v>6300</v>
      </c>
      <c r="F55" s="20">
        <f t="shared" si="4"/>
        <v>85824</v>
      </c>
      <c r="G55" s="20">
        <f t="shared" si="4"/>
        <v>27270</v>
      </c>
      <c r="H55" s="20">
        <f t="shared" si="4"/>
        <v>36720</v>
      </c>
      <c r="I55" s="20">
        <f t="shared" si="4"/>
        <v>30141</v>
      </c>
      <c r="J55" s="20">
        <f t="shared" si="4"/>
        <v>0</v>
      </c>
      <c r="K55" s="20">
        <f t="shared" si="4"/>
        <v>9000</v>
      </c>
      <c r="L55" s="34">
        <f t="shared" si="4"/>
        <v>7110</v>
      </c>
    </row>
    <row r="56" spans="1:12" ht="12.75">
      <c r="A56" s="33" t="s">
        <v>95</v>
      </c>
      <c r="B56" s="20"/>
      <c r="C56" s="34"/>
      <c r="D56" s="35">
        <f>SUM(B55:L55)</f>
        <v>316098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B34:L34"/>
    <mergeCell ref="B35:L35"/>
    <mergeCell ref="B36:L36"/>
    <mergeCell ref="B37:L37"/>
    <mergeCell ref="B38:L38"/>
    <mergeCell ref="G32:H32"/>
    <mergeCell ref="B32:E32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A26:B26"/>
    <mergeCell ref="C19:E19"/>
    <mergeCell ref="A21:B21"/>
    <mergeCell ref="A22:B22"/>
    <mergeCell ref="A23:B23"/>
    <mergeCell ref="A24:B24"/>
    <mergeCell ref="A25:B25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50</v>
      </c>
      <c r="C2" s="85"/>
      <c r="D2" s="85"/>
      <c r="E2" s="85"/>
      <c r="F2" s="85"/>
      <c r="G2" s="85"/>
    </row>
    <row r="3" spans="1:7" ht="12.75">
      <c r="A3" t="s">
        <v>82</v>
      </c>
      <c r="B3" s="12">
        <v>7.48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374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25.5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20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141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7" t="s">
        <v>148</v>
      </c>
      <c r="D10" s="85"/>
      <c r="E10" s="85"/>
      <c r="F10" s="85"/>
      <c r="G10" s="85"/>
    </row>
    <row r="11" spans="1:7" ht="12.75">
      <c r="A11" s="1" t="s">
        <v>12</v>
      </c>
      <c r="B11" s="11">
        <v>91.97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22.27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17.08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4.71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209.53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6.92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19.45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11.51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110.08</v>
      </c>
      <c r="C25" s="85"/>
      <c r="D25" s="85"/>
      <c r="E25" s="85"/>
      <c r="F25" s="85"/>
      <c r="G25" s="85"/>
    </row>
    <row r="26" spans="2:7" ht="12.75" customHeight="1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319.61</v>
      </c>
      <c r="C27" s="85"/>
      <c r="D27" s="85"/>
      <c r="E27" s="85"/>
      <c r="F27" s="85"/>
      <c r="G27" s="85"/>
    </row>
    <row r="28" spans="2:7" ht="12.75" customHeight="1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54.389999999999986</v>
      </c>
      <c r="C29" s="85"/>
      <c r="D29" s="85"/>
      <c r="E29" s="85"/>
      <c r="F29" s="85"/>
      <c r="G29" s="85"/>
    </row>
    <row r="30" spans="2:7" ht="12.75" customHeight="1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4.1906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2.2016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6.3922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8:G8"/>
    <mergeCell ref="C9:G9"/>
    <mergeCell ref="C2:G2"/>
    <mergeCell ref="C3:G3"/>
    <mergeCell ref="C4:G4"/>
    <mergeCell ref="C5:G5"/>
    <mergeCell ref="C6:G6"/>
    <mergeCell ref="C7:G7"/>
    <mergeCell ref="C24:G24"/>
    <mergeCell ref="C25:G25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10:G10"/>
    <mergeCell ref="C11:G11"/>
    <mergeCell ref="C12:G12"/>
    <mergeCell ref="C13:G13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44</v>
      </c>
      <c r="C2" s="85"/>
      <c r="D2" s="85"/>
      <c r="E2" s="85"/>
      <c r="F2" s="85"/>
      <c r="G2" s="85"/>
    </row>
    <row r="3" spans="1:7" ht="12.75">
      <c r="A3" t="s">
        <v>82</v>
      </c>
      <c r="B3" s="12">
        <v>8.59</v>
      </c>
      <c r="C3" s="85" t="s">
        <v>134</v>
      </c>
      <c r="D3" s="85"/>
      <c r="E3" s="85"/>
      <c r="F3" s="85"/>
      <c r="G3" s="85"/>
    </row>
    <row r="4" spans="1:7" ht="12.75">
      <c r="A4" t="s">
        <v>28</v>
      </c>
      <c r="B4" s="2">
        <f>B2*B3</f>
        <v>377.96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28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20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141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 t="s">
        <v>146</v>
      </c>
      <c r="D10" s="85"/>
      <c r="E10" s="85"/>
      <c r="F10" s="85"/>
      <c r="G10" s="85"/>
    </row>
    <row r="11" spans="1:7" ht="12.75">
      <c r="A11" s="1" t="s">
        <v>12</v>
      </c>
      <c r="B11" s="11">
        <v>78.84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14.8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21.81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16.93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4.42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196.8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6.82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19.18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11.37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109.57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306.37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71.58999999999997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4.472727272727273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2.4902272727272727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6.962954545454545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64</v>
      </c>
      <c r="C2" s="85"/>
      <c r="D2" s="85"/>
      <c r="E2" s="85"/>
      <c r="F2" s="85"/>
      <c r="G2" s="85"/>
    </row>
    <row r="3" spans="1:7" ht="12.75">
      <c r="A3" t="s">
        <v>82</v>
      </c>
      <c r="B3" s="12">
        <v>6.12</v>
      </c>
      <c r="C3" s="85" t="s">
        <v>151</v>
      </c>
      <c r="D3" s="85"/>
      <c r="E3" s="85"/>
      <c r="F3" s="85"/>
      <c r="G3" s="85"/>
    </row>
    <row r="4" spans="1:7" ht="12.75">
      <c r="A4" t="s">
        <v>28</v>
      </c>
      <c r="B4" s="2">
        <f>B2*B3</f>
        <v>391.68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24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17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141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68.74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14.3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24.93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18.3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4.12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183.39000000000001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7.4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21.13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12.66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113.39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296.78000000000003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94.89999999999998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2.8654687500000002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1.77171875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4.6371875000000005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114</v>
      </c>
      <c r="C2" s="85"/>
      <c r="D2" s="85"/>
      <c r="E2" s="85"/>
      <c r="F2" s="85"/>
      <c r="G2" s="85"/>
    </row>
    <row r="3" spans="1:7" ht="12.75">
      <c r="A3" t="s">
        <v>82</v>
      </c>
      <c r="B3" s="12">
        <v>4.86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554.0400000000001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76.39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108.1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33.6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32.04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20.55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22.8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7.24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322.22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9.09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28.86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16.96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127.11000000000001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449.33000000000004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104.71000000000004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2.8264912280701755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1.1150000000000002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3.9414912280701757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30</v>
      </c>
      <c r="C2" s="85"/>
      <c r="D2" s="85"/>
      <c r="E2" s="85"/>
      <c r="F2" s="85"/>
      <c r="G2" s="85"/>
    </row>
    <row r="3" spans="1:7" ht="12.75">
      <c r="A3" t="s">
        <v>82</v>
      </c>
      <c r="B3" s="12">
        <v>11.02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330.59999999999997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60.37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7</v>
      </c>
      <c r="C10" s="85" t="s">
        <v>138</v>
      </c>
      <c r="D10" s="85"/>
      <c r="E10" s="85"/>
      <c r="F10" s="85"/>
      <c r="G10" s="85"/>
    </row>
    <row r="11" spans="1:7" ht="12.75">
      <c r="A11" s="1" t="s">
        <v>12</v>
      </c>
      <c r="B11" s="11">
        <v>3.39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14.3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18.53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16.41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3.5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3.19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141.69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6.53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18.44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10.84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108.01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249.7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80.89999999999998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4.723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3.6003333333333334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8.323333333333332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1440</v>
      </c>
      <c r="C2" s="85"/>
      <c r="D2" s="85"/>
      <c r="E2" s="85"/>
      <c r="F2" s="85"/>
      <c r="G2" s="85"/>
    </row>
    <row r="3" spans="1:7" ht="12.75">
      <c r="A3" t="s">
        <v>30</v>
      </c>
      <c r="B3" s="10">
        <v>0.37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532.8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46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40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18</v>
      </c>
      <c r="C9" s="85" t="s">
        <v>139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46.59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32.1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24.39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17.93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13.5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5.49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244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7.64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22.88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14.61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117.33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361.33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171.46999999999997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0.16944444444444445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0.08147916666666667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0.2509236111111111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89" t="s">
        <v>31</v>
      </c>
      <c r="D1" s="86"/>
      <c r="E1" s="86"/>
      <c r="F1" s="86"/>
      <c r="G1" s="86"/>
    </row>
    <row r="2" spans="1:7" ht="12.75">
      <c r="A2" t="s">
        <v>29</v>
      </c>
      <c r="B2" s="9">
        <v>1340</v>
      </c>
      <c r="C2" s="85"/>
      <c r="D2" s="85"/>
      <c r="E2" s="85"/>
      <c r="F2" s="85"/>
      <c r="G2" s="85"/>
    </row>
    <row r="3" spans="1:7" ht="12.75">
      <c r="A3" t="s">
        <v>82</v>
      </c>
      <c r="B3" s="10">
        <v>0.234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313.56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32.4</v>
      </c>
      <c r="C7" s="87" t="s">
        <v>149</v>
      </c>
      <c r="D7" s="85"/>
      <c r="E7" s="85"/>
      <c r="F7" s="85"/>
      <c r="G7" s="85"/>
    </row>
    <row r="8" spans="1:7" ht="12.75">
      <c r="A8" s="1" t="s">
        <v>9</v>
      </c>
      <c r="B8" s="11">
        <v>24.7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7</v>
      </c>
      <c r="C10" s="85" t="s">
        <v>140</v>
      </c>
      <c r="D10" s="85"/>
      <c r="E10" s="85"/>
      <c r="F10" s="85"/>
      <c r="G10" s="85"/>
    </row>
    <row r="11" spans="1:7" ht="12.75">
      <c r="A11" s="1" t="s">
        <v>12</v>
      </c>
      <c r="B11" s="11">
        <v>41.71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20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21.9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15.03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2.68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13.5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4.12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183.04000000000002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7.12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20.43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12.41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72.2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112.16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295.20000000000005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18.359999999999957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0.13659701492537316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0.08370149253731343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0.2202985074626866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7:G7"/>
    <mergeCell ref="C8:G8"/>
    <mergeCell ref="C1:G1"/>
    <mergeCell ref="C2:G2"/>
    <mergeCell ref="C3:G3"/>
    <mergeCell ref="C4:G4"/>
    <mergeCell ref="C5:G5"/>
    <mergeCell ref="C6:G6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9:G9"/>
    <mergeCell ref="C10:G10"/>
    <mergeCell ref="C11:G11"/>
    <mergeCell ref="C12:G12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2009-12-11T15:56:28Z</cp:lastPrinted>
  <dcterms:created xsi:type="dcterms:W3CDTF">2005-01-10T15:34:54Z</dcterms:created>
  <dcterms:modified xsi:type="dcterms:W3CDTF">2011-12-14T15:45:20Z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