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Spr.Wheat" sheetId="3" r:id="rId3"/>
    <sheet name="Durum" sheetId="4" r:id="rId4"/>
    <sheet name="Barley" sheetId="5" r:id="rId5"/>
    <sheet name="Corn" sheetId="6" r:id="rId6"/>
    <sheet name="Oil_SF" sheetId="7" r:id="rId7"/>
    <sheet name="Soyb" sheetId="8" r:id="rId8"/>
    <sheet name="Flax" sheetId="9" r:id="rId9"/>
    <sheet name="Oats" sheetId="10" r:id="rId10"/>
    <sheet name="Peas" sheetId="11" r:id="rId11"/>
    <sheet name="Millet" sheetId="12" r:id="rId12"/>
    <sheet name="Buckwht" sheetId="13" r:id="rId13"/>
    <sheet name="Lentils" sheetId="14" r:id="rId14"/>
    <sheet name="Rye" sheetId="15" r:id="rId15"/>
    <sheet name="Green_Fallow" sheetId="16" r:id="rId16"/>
  </sheets>
  <definedNames>
    <definedName name="_xlnm.Print_Area" localSheetId="1">'Cashflow'!$A$1:$K$55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<sst xmlns="http://schemas.openxmlformats.org/spreadsheetml/2006/main" count="577" uniqueCount="150">
  <si>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</si>
  <si>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</si>
  <si>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</si>
  <si>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</si>
  <si>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</si>
  <si>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</si>
  <si>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</si>
  <si>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</si>
  <si>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</si>
  <si>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-Crop Insurance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</si>
  <si>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</si>
  <si>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</si>
  <si>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</si>
  <si>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</si>
  <si>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</si>
  <si>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</si>
  <si>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</si>
  <si>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</si>
  <si>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</si>
  <si>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</si>
  <si>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</si>
  <si>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</si>
  <si>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</si>
  <si>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</si>
  <si>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</si>
  <si>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</si>
  <si>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</si>
  <si>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</si>
  <si>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RETURN TO LABOR &amp; MGMT</t>
  </si>
  <si>
    <t>(lb) :</t>
  </si>
  <si>
    <t>CASHFLOW SUMMARY</t>
  </si>
  <si>
    <t>Durum</t>
  </si>
  <si>
    <t>Barley</t>
  </si>
  <si>
    <t>Oil_SF</t>
  </si>
  <si>
    <t>Flax</t>
  </si>
  <si>
    <t>Buckwht</t>
  </si>
  <si>
    <t>Peas</t>
  </si>
  <si>
    <t>Oats</t>
  </si>
  <si>
    <t>Millet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</si>
  <si>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</si>
  <si>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</si>
  <si>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</si>
  <si>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</si>
  <si>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</si>
  <si>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</si>
  <si>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</si>
  <si>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</si>
  <si>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</si>
  <si>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</si>
  <si>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</si>
  <si>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</si>
  <si>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</si>
  <si>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</si>
  <si>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</si>
  <si>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</si>
  <si>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</si>
  <si>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</si>
  <si>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</si>
  <si>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</si>
  <si>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</si>
  <si>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Crop</t>
  </si>
  <si>
    <t>Seed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</si>
  <si>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</si>
  <si>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</si>
  <si>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</si>
  <si>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</si>
  <si>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</si>
  <si>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</si>
  <si>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</si>
  <si>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</si>
  <si>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</si>
  <si>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</si>
  <si>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</si>
  <si>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</si>
  <si>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</si>
  <si>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</si>
  <si>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</si>
  <si>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</si>
  <si>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</si>
  <si>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</si>
  <si>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</si>
  <si>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</si>
  <si>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</si>
  <si>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</si>
  <si>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</si>
  <si>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</si>
  <si>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</si>
  <si>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</si>
  <si>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Green Fallow</t>
  </si>
  <si>
    <t>Spring Wheat</t>
  </si>
  <si>
    <t>ORGANIC GREEN FALLOW</t>
  </si>
  <si>
    <t>ORGANIC SPRING WHEAT</t>
  </si>
  <si>
    <t xml:space="preserve">  Market Price</t>
  </si>
  <si>
    <t>ORGANIC DURUM</t>
  </si>
  <si>
    <t>ORGANIC BARLEY</t>
  </si>
  <si>
    <t>Feed Barley</t>
  </si>
  <si>
    <t>ORGANIC CORN</t>
  </si>
  <si>
    <t>Feed Corn Grain</t>
  </si>
  <si>
    <t>ORGANIC OIL SUNFLOWER</t>
  </si>
  <si>
    <t>ORGANIC SOYBEANS</t>
  </si>
  <si>
    <t>ORGANIC FLAX</t>
  </si>
  <si>
    <t>ORGANIC OATS</t>
  </si>
  <si>
    <t>ORGANIC FIELD PEAS</t>
  </si>
  <si>
    <t>ORGANIC MILLET</t>
  </si>
  <si>
    <t>ORGANIC BUCKWHEAT</t>
  </si>
  <si>
    <t>ORGANIC RYE</t>
  </si>
  <si>
    <t>Sweet clover is underseeded in the previous crop</t>
  </si>
  <si>
    <t>but the seed cost is included in this budget.  There are</t>
  </si>
  <si>
    <t>several other crops that can be used as soil building</t>
  </si>
  <si>
    <t>green manure crops, but legumes are generally</t>
  </si>
  <si>
    <t>preferred.</t>
  </si>
  <si>
    <t xml:space="preserve"> -Hauling to Market</t>
  </si>
  <si>
    <t>Market</t>
  </si>
  <si>
    <t>Market  Revenue</t>
  </si>
  <si>
    <t>Hauling</t>
  </si>
  <si>
    <t xml:space="preserve">the whole farm cashflow.  This worksheet consists of three tables.  The first table lists the market  </t>
  </si>
  <si>
    <t>Food quality.</t>
  </si>
  <si>
    <t>Food quality</t>
  </si>
  <si>
    <t xml:space="preserve">           NDSU Crop Budget Regions</t>
  </si>
  <si>
    <t>Chemical fertilizer and pesticide cannot be used to treat a nutrient deficiency or subdue a pest problem.</t>
  </si>
  <si>
    <t xml:space="preserve">selection.  The crop rotation must provide fertility and minimize the risk of pest and grain quality problems.  </t>
  </si>
  <si>
    <t>Scroll down to view map of regions</t>
  </si>
  <si>
    <t>Under organic production it is usually not realistic to use individual crop profitability as the main criteria for crop</t>
  </si>
  <si>
    <t xml:space="preserve">last crop tab if all of the crop tabs are not visible.  The budgets are only a guide.  Please enter your own </t>
  </si>
  <si>
    <t>numbers.  Refer to the crop budget publication or the PDF file on the NDSU website for a full explanation.</t>
  </si>
  <si>
    <t xml:space="preserve">rooted with deep-rooted.  The same crop is never be grown back to back.  Also, crops that have seeds that </t>
  </si>
  <si>
    <t>In general, early seeded crops are rotated with late seeded crops, grasses with broadleaves, and shallow-</t>
  </si>
  <si>
    <t>cannot be sorted from one another typically should not be grown back to back.  The organic producer must be</t>
  </si>
  <si>
    <t>proactive to avoid pest problems. The principle rule is to rotate crops to break pest cycles.  Also, rotations</t>
  </si>
  <si>
    <t>with a green manure fallow every 3rd, 4th or 5th year are common.</t>
  </si>
  <si>
    <r>
      <t xml:space="preserve">Projected 2010 </t>
    </r>
    <r>
      <rPr>
        <b/>
        <i/>
        <sz val="12"/>
        <rFont val="Arial"/>
        <family val="2"/>
      </rPr>
      <t>Organic</t>
    </r>
    <r>
      <rPr>
        <b/>
        <sz val="12"/>
        <rFont val="Arial"/>
        <family val="0"/>
      </rPr>
      <t xml:space="preserve"> Crop Budgets,  South Central North Dakota</t>
    </r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</si>
  <si>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</si>
  <si>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Pesticide</t>
  </si>
  <si>
    <t>Fertilizer</t>
  </si>
  <si>
    <t>Lentils</t>
  </si>
  <si>
    <t xml:space="preserve"> -Organic Pesticides</t>
  </si>
  <si>
    <t xml:space="preserve"> -Organic Fertilizer</t>
  </si>
  <si>
    <t>ORGANIC LENTILS</t>
  </si>
  <si>
    <t>Farmgate crop price is assumed - buyer does trucking.</t>
  </si>
  <si>
    <t>Name:</t>
  </si>
  <si>
    <t>Date:</t>
  </si>
  <si>
    <t>See direct cost summary below.</t>
  </si>
  <si>
    <t>ORGANIC</t>
  </si>
  <si>
    <t>Certification,inspection &amp; grain testing.</t>
  </si>
  <si>
    <t>Food quality price, livestock feed price is about $16</t>
  </si>
  <si>
    <t>Certification,inspection, grain testing &amp; seed inoculant.</t>
  </si>
  <si>
    <t>Livestock feed price</t>
  </si>
  <si>
    <t>Conventional untreated seed assumed.</t>
  </si>
  <si>
    <t>Certification,inspect., testing, inoculant &amp; roller rental.</t>
  </si>
  <si>
    <t>A production risk is ascochyta blight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</si>
</sst>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sz val="1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68" fontId="0" fillId="0" borderId="14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51" fillId="0" borderId="0" xfId="0" applyNumberFormat="1" applyFont="1" applyBorder="1" applyAlignment="1" applyProtection="1">
      <alignment/>
      <protection locked="0"/>
    </xf>
    <xf numFmtId="37" fontId="51" fillId="0" borderId="10" xfId="42" applyNumberFormat="1" applyFont="1" applyBorder="1" applyAlignment="1" applyProtection="1">
      <alignment/>
      <protection locked="0"/>
    </xf>
    <xf numFmtId="3" fontId="51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33" borderId="19" xfId="0" applyNumberForma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1" fillId="0" borderId="0" xfId="0" applyFont="1" applyBorder="1" applyAlignment="1" quotePrefix="1">
      <alignment/>
    </xf>
    <xf numFmtId="168" fontId="4" fillId="0" borderId="0" xfId="42" applyNumberFormat="1" applyFont="1" applyBorder="1" applyAlignment="1" applyProtection="1">
      <alignment/>
      <protection locked="0"/>
    </xf>
    <xf numFmtId="0" fontId="51" fillId="0" borderId="16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37" fontId="4" fillId="0" borderId="0" xfId="42" applyNumberFormat="1" applyFont="1" applyBorder="1" applyAlignment="1" applyProtection="1">
      <alignment/>
      <protection locked="0"/>
    </xf>
    <xf numFmtId="37" fontId="51" fillId="0" borderId="0" xfId="42" applyNumberFormat="1" applyFont="1" applyBorder="1" applyAlignment="1" applyProtection="1">
      <alignment/>
      <protection locked="0"/>
    </xf>
    <xf numFmtId="168" fontId="0" fillId="33" borderId="20" xfId="42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51" fillId="0" borderId="10" xfId="0" applyFont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9</xdr:col>
      <xdr:colOff>457200</xdr:colOff>
      <xdr:row>57</xdr:row>
      <xdr:rowOff>142875</xdr:rowOff>
    </xdr:to>
    <xdr:pic>
      <xdr:nvPicPr>
        <xdr:cNvPr id="1" name="Picture 8" descr="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5943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4" t="s">
        <v>130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6" t="s">
        <v>70</v>
      </c>
      <c r="B4" s="38"/>
      <c r="C4" s="38"/>
      <c r="D4" s="38"/>
      <c r="E4" s="38"/>
      <c r="F4" s="38"/>
      <c r="G4" s="38"/>
      <c r="H4" s="38"/>
    </row>
    <row r="5" spans="1:8" ht="12.75">
      <c r="A5" s="18" t="s">
        <v>71</v>
      </c>
      <c r="B5" s="38"/>
      <c r="C5" s="38"/>
      <c r="D5" s="38"/>
      <c r="E5" s="38"/>
      <c r="F5" s="38"/>
      <c r="G5" s="38"/>
      <c r="H5" s="38"/>
    </row>
    <row r="6" spans="1:8" ht="12.75">
      <c r="A6" s="18" t="s">
        <v>123</v>
      </c>
      <c r="B6" s="38"/>
      <c r="C6" s="38"/>
      <c r="D6" s="38"/>
      <c r="E6" s="38"/>
      <c r="F6" s="38"/>
      <c r="G6" s="38"/>
      <c r="H6" s="38"/>
    </row>
    <row r="7" spans="1:8" ht="12.75">
      <c r="A7" s="18" t="s">
        <v>124</v>
      </c>
      <c r="B7" s="38"/>
      <c r="C7" s="38"/>
      <c r="D7" s="38"/>
      <c r="E7" s="38"/>
      <c r="F7" s="38"/>
      <c r="G7" s="38"/>
      <c r="H7" s="38"/>
    </row>
    <row r="8" spans="1:8" ht="12.75">
      <c r="A8" s="18"/>
      <c r="B8" s="38"/>
      <c r="C8" s="38"/>
      <c r="D8" s="38"/>
      <c r="E8" s="38"/>
      <c r="F8" s="38"/>
      <c r="G8" s="38"/>
      <c r="H8" s="38"/>
    </row>
    <row r="9" spans="1:8" ht="12.75">
      <c r="A9" s="46" t="s">
        <v>72</v>
      </c>
      <c r="B9" s="47"/>
      <c r="C9" s="47"/>
      <c r="D9" s="38"/>
      <c r="E9" s="38"/>
      <c r="F9" s="38"/>
      <c r="G9" s="38"/>
      <c r="H9" s="38"/>
    </row>
    <row r="10" spans="1:8" ht="12.75">
      <c r="A10" s="18" t="s">
        <v>73</v>
      </c>
      <c r="B10" s="38"/>
      <c r="C10" s="38"/>
      <c r="D10" s="38"/>
      <c r="E10" s="38"/>
      <c r="F10" s="38"/>
      <c r="G10" s="38"/>
      <c r="H10" s="38"/>
    </row>
    <row r="11" spans="1:8" ht="12.75">
      <c r="A11" s="18" t="s">
        <v>115</v>
      </c>
      <c r="B11" s="38"/>
      <c r="C11" s="38"/>
      <c r="D11" s="38"/>
      <c r="E11" s="38"/>
      <c r="F11" s="38"/>
      <c r="G11" s="38"/>
      <c r="H11" s="38"/>
    </row>
    <row r="12" spans="1:8" ht="12.75">
      <c r="A12" s="18" t="s">
        <v>74</v>
      </c>
      <c r="B12" s="38"/>
      <c r="C12" s="38"/>
      <c r="D12" s="38"/>
      <c r="E12" s="38"/>
      <c r="F12" s="38"/>
      <c r="G12" s="38"/>
      <c r="H12" s="38"/>
    </row>
    <row r="13" spans="1:8" ht="12.75">
      <c r="A13" s="18" t="s">
        <v>75</v>
      </c>
      <c r="B13" s="38"/>
      <c r="C13" s="38"/>
      <c r="D13" s="38"/>
      <c r="E13" s="38"/>
      <c r="F13" s="38"/>
      <c r="G13" s="38"/>
      <c r="H13" s="38"/>
    </row>
    <row r="14" spans="1:8" ht="12.75">
      <c r="A14" s="18" t="s">
        <v>131</v>
      </c>
      <c r="B14" s="38"/>
      <c r="C14" s="38"/>
      <c r="D14" s="38"/>
      <c r="E14" s="38"/>
      <c r="F14" s="38"/>
      <c r="G14" s="38"/>
      <c r="H14" s="38"/>
    </row>
    <row r="15" spans="1:8" ht="12.75">
      <c r="A15" s="18" t="s">
        <v>76</v>
      </c>
      <c r="B15" s="38"/>
      <c r="C15" s="38"/>
      <c r="E15" s="38"/>
      <c r="F15" s="38"/>
      <c r="G15" s="38"/>
      <c r="H15" s="38"/>
    </row>
    <row r="16" spans="1:8" ht="12.75">
      <c r="A16" s="18" t="s">
        <v>77</v>
      </c>
      <c r="B16" s="38"/>
      <c r="C16" s="38"/>
      <c r="D16" s="38"/>
      <c r="E16" s="38"/>
      <c r="F16" s="38"/>
      <c r="G16" s="38"/>
      <c r="H16" s="38"/>
    </row>
    <row r="17" spans="1:8" ht="12.75">
      <c r="A17" s="18" t="s">
        <v>78</v>
      </c>
      <c r="B17" s="38"/>
      <c r="C17" s="38"/>
      <c r="D17" s="38"/>
      <c r="E17" s="38"/>
      <c r="F17" s="38"/>
      <c r="G17" s="38"/>
      <c r="H17" s="38"/>
    </row>
    <row r="18" spans="1:8" ht="12.75">
      <c r="A18" s="18" t="s">
        <v>79</v>
      </c>
      <c r="B18" s="38"/>
      <c r="C18" s="38"/>
      <c r="D18" s="38"/>
      <c r="E18" s="38"/>
      <c r="F18" s="38"/>
      <c r="G18" s="38"/>
      <c r="H18" s="38"/>
    </row>
    <row r="20" spans="1:8" ht="12.75">
      <c r="A20" s="46" t="s">
        <v>80</v>
      </c>
      <c r="B20" s="38"/>
      <c r="C20" s="38"/>
      <c r="D20" s="38"/>
      <c r="E20" s="38"/>
      <c r="F20" s="38"/>
      <c r="G20" s="38"/>
      <c r="H20" s="38"/>
    </row>
    <row r="21" spans="1:8" ht="12.75">
      <c r="A21" s="18" t="s">
        <v>122</v>
      </c>
      <c r="B21" s="38"/>
      <c r="C21" s="38"/>
      <c r="D21" s="38"/>
      <c r="E21" s="38"/>
      <c r="F21" s="38"/>
      <c r="G21" s="38"/>
      <c r="H21" s="38"/>
    </row>
    <row r="22" spans="1:8" ht="12.75">
      <c r="A22" s="18" t="s">
        <v>120</v>
      </c>
      <c r="B22" s="38"/>
      <c r="C22" s="38"/>
      <c r="D22" s="38"/>
      <c r="E22" s="38"/>
      <c r="F22" s="38"/>
      <c r="G22" s="38"/>
      <c r="H22" s="38"/>
    </row>
    <row r="23" spans="1:8" ht="12.75">
      <c r="A23" s="18" t="s">
        <v>119</v>
      </c>
      <c r="B23" s="38"/>
      <c r="C23" s="38"/>
      <c r="D23" s="38"/>
      <c r="E23" s="38"/>
      <c r="F23" s="38"/>
      <c r="G23" s="38"/>
      <c r="H23" s="38"/>
    </row>
    <row r="24" spans="1:8" ht="12.75">
      <c r="A24" s="18" t="s">
        <v>126</v>
      </c>
      <c r="B24" s="38"/>
      <c r="C24" s="38"/>
      <c r="D24" s="38"/>
      <c r="E24" s="38"/>
      <c r="F24" s="38"/>
      <c r="G24" s="38"/>
      <c r="H24" s="38"/>
    </row>
    <row r="25" ht="12.75">
      <c r="A25" s="18" t="s">
        <v>125</v>
      </c>
    </row>
    <row r="26" ht="12.75" customHeight="1">
      <c r="A26" s="18" t="s">
        <v>127</v>
      </c>
    </row>
    <row r="27" ht="12.75">
      <c r="A27" s="18" t="s">
        <v>128</v>
      </c>
    </row>
    <row r="28" ht="12.75">
      <c r="A28" s="18" t="s">
        <v>129</v>
      </c>
    </row>
    <row r="29" spans="1:8" ht="12.75">
      <c r="A29" s="18"/>
      <c r="B29" s="36"/>
      <c r="C29" s="36"/>
      <c r="D29" s="36"/>
      <c r="E29" s="36"/>
      <c r="F29" s="36"/>
      <c r="G29" s="36"/>
      <c r="H29" s="36"/>
    </row>
    <row r="30" spans="1:8" ht="12.75">
      <c r="A30" s="36" t="s">
        <v>81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36"/>
      <c r="B32" s="36"/>
      <c r="C32" s="36"/>
      <c r="D32" s="86" t="s">
        <v>121</v>
      </c>
      <c r="E32" s="86"/>
      <c r="F32" s="86"/>
      <c r="G32" s="86"/>
      <c r="H32" s="36"/>
    </row>
    <row r="33" spans="1:1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3.25">
      <c r="A35" s="36"/>
      <c r="B35" s="45" t="s">
        <v>118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D32:G3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101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41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3.3</v>
      </c>
      <c r="C3" s="102" t="s">
        <v>117</v>
      </c>
      <c r="D3" s="102"/>
      <c r="E3" s="102"/>
      <c r="F3" s="102"/>
      <c r="G3" s="102"/>
    </row>
    <row r="4" spans="1:7" ht="12.75">
      <c r="A4" t="s">
        <v>24</v>
      </c>
      <c r="B4" s="2">
        <f>B2*B3</f>
        <v>135.29999999999998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17.5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7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16.68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13.59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1.5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58.769999999999996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5.96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16.87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10.22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67.95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126.72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8.579999999999984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1.4334146341463414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1.6573170731707318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3.0907317073170733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102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23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9</v>
      </c>
      <c r="C3" s="102" t="s">
        <v>146</v>
      </c>
      <c r="D3" s="102"/>
      <c r="E3" s="102"/>
      <c r="F3" s="102"/>
      <c r="G3" s="102"/>
    </row>
    <row r="4" spans="1:7" ht="12.75">
      <c r="A4" t="s">
        <v>24</v>
      </c>
      <c r="B4" s="2">
        <f>B2*B3</f>
        <v>207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45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4.7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17.66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14.96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5.5</v>
      </c>
      <c r="C15" s="102" t="s">
        <v>145</v>
      </c>
      <c r="D15" s="102"/>
      <c r="E15" s="102"/>
      <c r="F15" s="102"/>
      <c r="G15" s="102"/>
    </row>
    <row r="16" spans="1:7" ht="12.75">
      <c r="A16" s="1" t="s">
        <v>14</v>
      </c>
      <c r="B16" s="12">
        <v>2.31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90.13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6.05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18.67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11.09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70.71000000000001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160.84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46.16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3.9186956521739127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3.074347826086957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6.99304347826087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103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1050</v>
      </c>
      <c r="C2" s="102"/>
      <c r="D2" s="102"/>
      <c r="E2" s="102"/>
      <c r="F2" s="102"/>
      <c r="G2" s="102"/>
    </row>
    <row r="3" spans="1:7" ht="12.75">
      <c r="A3" t="s">
        <v>92</v>
      </c>
      <c r="B3" s="10">
        <v>0.13</v>
      </c>
      <c r="C3" s="102"/>
      <c r="D3" s="102"/>
      <c r="E3" s="102"/>
      <c r="F3" s="102"/>
      <c r="G3" s="102"/>
    </row>
    <row r="4" spans="1:7" ht="12.75">
      <c r="A4" t="s">
        <v>24</v>
      </c>
      <c r="B4" s="2">
        <f>B2*B3</f>
        <v>136.5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7.5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0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15.48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13.04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1.01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39.529999999999994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5.61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16.04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9.7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66.25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105.78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30.72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29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13">
        <f>B17/B2</f>
        <v>0.03764761904761904</v>
      </c>
      <c r="C31" s="102"/>
      <c r="D31" s="102"/>
      <c r="E31" s="102"/>
      <c r="F31" s="102"/>
      <c r="G31" s="102"/>
    </row>
    <row r="32" spans="1:7" ht="12.75">
      <c r="A32" t="s">
        <v>20</v>
      </c>
      <c r="B32" s="13">
        <f>B24/B2</f>
        <v>0.0630952380952381</v>
      </c>
      <c r="C32" s="102"/>
      <c r="D32" s="102"/>
      <c r="E32" s="102"/>
      <c r="F32" s="102"/>
      <c r="G32" s="102"/>
    </row>
    <row r="33" spans="1:7" ht="12.75">
      <c r="A33" t="s">
        <v>23</v>
      </c>
      <c r="B33" s="13">
        <f>B26/B2</f>
        <v>0.10074285714285715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104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700</v>
      </c>
      <c r="C2" s="102"/>
      <c r="D2" s="102"/>
      <c r="E2" s="102"/>
      <c r="F2" s="102"/>
      <c r="G2" s="102"/>
    </row>
    <row r="3" spans="1:7" ht="12.75">
      <c r="A3" t="s">
        <v>92</v>
      </c>
      <c r="B3" s="10">
        <v>0.22</v>
      </c>
      <c r="C3" s="102"/>
      <c r="D3" s="102"/>
      <c r="E3" s="102"/>
      <c r="F3" s="102"/>
      <c r="G3" s="102"/>
    </row>
    <row r="4" spans="1:7" ht="12.75">
      <c r="A4" t="s">
        <v>24</v>
      </c>
      <c r="B4" s="2">
        <f>B2*B3</f>
        <v>154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30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6.3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16.68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14.07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1.83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71.38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5.8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17.05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10.5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68.25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139.63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14.370000000000005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29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13">
        <f>B17/B2</f>
        <v>0.10197142857142856</v>
      </c>
      <c r="C31" s="102"/>
      <c r="D31" s="102"/>
      <c r="E31" s="102"/>
      <c r="F31" s="102"/>
      <c r="G31" s="102"/>
    </row>
    <row r="32" spans="1:7" ht="12.75">
      <c r="A32" t="s">
        <v>20</v>
      </c>
      <c r="B32" s="13">
        <f>B24/B2</f>
        <v>0.0975</v>
      </c>
      <c r="C32" s="102"/>
      <c r="D32" s="102"/>
      <c r="E32" s="102"/>
      <c r="F32" s="102"/>
      <c r="G32" s="102"/>
    </row>
    <row r="33" spans="1:7" ht="12.75">
      <c r="A33" t="s">
        <v>23</v>
      </c>
      <c r="B33" s="13">
        <f>B26/B2</f>
        <v>0.19947142857142858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137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700</v>
      </c>
      <c r="C2" s="102" t="s">
        <v>149</v>
      </c>
      <c r="D2" s="102"/>
      <c r="E2" s="102"/>
      <c r="F2" s="102"/>
      <c r="G2" s="102"/>
    </row>
    <row r="3" spans="1:7" ht="12.75">
      <c r="A3" t="s">
        <v>92</v>
      </c>
      <c r="B3" s="10">
        <v>0.48</v>
      </c>
      <c r="C3" s="102"/>
      <c r="D3" s="102"/>
      <c r="E3" s="102"/>
      <c r="F3" s="102"/>
      <c r="G3" s="102"/>
    </row>
    <row r="4" spans="1:7" ht="12.75">
      <c r="A4" t="s">
        <v>24</v>
      </c>
      <c r="B4" s="2">
        <f>B2*B3</f>
        <v>336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40</v>
      </c>
      <c r="C7" s="102" t="s">
        <v>147</v>
      </c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0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17.78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16.28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8</v>
      </c>
      <c r="C15" s="102" t="s">
        <v>148</v>
      </c>
      <c r="D15" s="102"/>
      <c r="E15" s="102"/>
      <c r="F15" s="102"/>
      <c r="G15" s="102"/>
    </row>
    <row r="16" spans="1:7" ht="12.75">
      <c r="A16" s="1" t="s">
        <v>14</v>
      </c>
      <c r="B16" s="12">
        <v>2.15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84.21000000000001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6.08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18.78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11.56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71.32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155.53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180.47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29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13">
        <f>B17/B2</f>
        <v>0.12030000000000002</v>
      </c>
      <c r="C31" s="102"/>
      <c r="D31" s="102"/>
      <c r="E31" s="102"/>
      <c r="F31" s="102"/>
      <c r="G31" s="102"/>
    </row>
    <row r="32" spans="1:7" ht="12.75">
      <c r="A32" t="s">
        <v>20</v>
      </c>
      <c r="B32" s="13">
        <f>B24/B2</f>
        <v>0.10188571428571427</v>
      </c>
      <c r="C32" s="102"/>
      <c r="D32" s="102"/>
      <c r="E32" s="102"/>
      <c r="F32" s="102"/>
      <c r="G32" s="102"/>
    </row>
    <row r="33" spans="1:7" ht="12.75">
      <c r="A33" t="s">
        <v>23</v>
      </c>
      <c r="B33" s="13">
        <f>B26/B2</f>
        <v>0.2221857142857143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31:G31"/>
    <mergeCell ref="C32:G32"/>
    <mergeCell ref="C33:G33"/>
    <mergeCell ref="C25:G25"/>
    <mergeCell ref="C26:G26"/>
    <mergeCell ref="C27:G27"/>
    <mergeCell ref="C28:G28"/>
    <mergeCell ref="C29:G29"/>
    <mergeCell ref="C30:G30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105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29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4.1</v>
      </c>
      <c r="C3" s="102"/>
      <c r="D3" s="102"/>
      <c r="E3" s="102"/>
      <c r="F3" s="102"/>
      <c r="G3" s="102"/>
    </row>
    <row r="4" spans="1:7" ht="12.75">
      <c r="A4" t="s">
        <v>24</v>
      </c>
      <c r="B4" s="2">
        <f>B2*B3</f>
        <v>118.89999999999999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9.75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6.3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16.39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13.53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1.27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49.74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5.88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16.83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10.34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67.94999999999999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117.69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1.2099999999999937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1.7151724137931035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2.3431034482758615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4.058275862068966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90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0</v>
      </c>
      <c r="C2" s="102" t="s">
        <v>106</v>
      </c>
      <c r="D2" s="102"/>
      <c r="E2" s="102"/>
      <c r="F2" s="102"/>
      <c r="G2" s="102"/>
    </row>
    <row r="3" spans="1:7" ht="12.75">
      <c r="A3" t="s">
        <v>26</v>
      </c>
      <c r="B3" s="12">
        <v>0</v>
      </c>
      <c r="C3" s="102" t="s">
        <v>107</v>
      </c>
      <c r="D3" s="102"/>
      <c r="E3" s="102"/>
      <c r="F3" s="102"/>
      <c r="G3" s="102"/>
    </row>
    <row r="4" spans="1:7" ht="12.75">
      <c r="A4" t="s">
        <v>24</v>
      </c>
      <c r="B4" s="2">
        <f>B2*B3</f>
        <v>0</v>
      </c>
      <c r="C4" s="102" t="s">
        <v>108</v>
      </c>
      <c r="D4" s="102"/>
      <c r="E4" s="102"/>
      <c r="F4" s="102"/>
      <c r="G4" s="102"/>
    </row>
    <row r="5" spans="3:7" ht="12.75">
      <c r="C5" s="102" t="s">
        <v>109</v>
      </c>
      <c r="D5" s="102"/>
      <c r="E5" s="102"/>
      <c r="F5" s="102"/>
      <c r="G5" s="102"/>
    </row>
    <row r="6" spans="1:7" ht="12.75">
      <c r="A6" t="s">
        <v>1</v>
      </c>
      <c r="C6" s="102" t="s">
        <v>110</v>
      </c>
      <c r="D6" s="102"/>
      <c r="E6" s="102"/>
      <c r="F6" s="102"/>
      <c r="G6" s="102"/>
    </row>
    <row r="7" spans="1:7" ht="12.75">
      <c r="A7" s="1" t="s">
        <v>8</v>
      </c>
      <c r="B7" s="11">
        <v>16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0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9.33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4.73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5"/>
      <c r="D14" s="105"/>
      <c r="E14" s="105"/>
      <c r="F14" s="105"/>
      <c r="G14" s="105"/>
    </row>
    <row r="15" spans="1:7" ht="12.75">
      <c r="A15" s="1" t="s">
        <v>13</v>
      </c>
      <c r="B15" s="11">
        <v>0</v>
      </c>
      <c r="C15" s="102"/>
      <c r="D15" s="102"/>
      <c r="E15" s="102"/>
      <c r="F15" s="102"/>
      <c r="G15" s="102"/>
    </row>
    <row r="16" spans="1:7" ht="12.75">
      <c r="A16" s="1" t="s">
        <v>14</v>
      </c>
      <c r="B16" s="12">
        <v>0.79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30.849999999999998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6.01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7.25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5.02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53.18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84.03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-84.03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</sheetData>
  <sheetProtection sheet="1" objects="1" scenarios="1" selectLockedCells="1"/>
  <mergeCells count="29">
    <mergeCell ref="C28:G28"/>
    <mergeCell ref="C29:G29"/>
    <mergeCell ref="C14:G14"/>
    <mergeCell ref="C24:G24"/>
    <mergeCell ref="C25:G25"/>
    <mergeCell ref="C26:G26"/>
    <mergeCell ref="C27:G27"/>
    <mergeCell ref="C20:G20"/>
    <mergeCell ref="C21:G21"/>
    <mergeCell ref="C22:G22"/>
    <mergeCell ref="C11:G11"/>
    <mergeCell ref="C12:G12"/>
    <mergeCell ref="C13:G13"/>
    <mergeCell ref="C15:G15"/>
    <mergeCell ref="C23:G23"/>
    <mergeCell ref="C16:G16"/>
    <mergeCell ref="C17:G17"/>
    <mergeCell ref="C18:G18"/>
    <mergeCell ref="C19:G19"/>
    <mergeCell ref="C1:G1"/>
    <mergeCell ref="C2:G2"/>
    <mergeCell ref="C3:G3"/>
    <mergeCell ref="C4:G4"/>
    <mergeCell ref="C10:G10"/>
    <mergeCell ref="C5:G5"/>
    <mergeCell ref="C6:G6"/>
    <mergeCell ref="C7:G7"/>
    <mergeCell ref="C8:G8"/>
    <mergeCell ref="C9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1.7109375" style="0" customWidth="1"/>
    <col min="2" max="8" width="9.7109375" style="0" customWidth="1"/>
    <col min="9" max="11" width="8.7109375" style="0" customWidth="1"/>
  </cols>
  <sheetData>
    <row r="1" spans="1:8" ht="12.75">
      <c r="A1" s="76" t="s">
        <v>142</v>
      </c>
      <c r="B1" s="77" t="s">
        <v>112</v>
      </c>
      <c r="C1" s="77" t="s">
        <v>42</v>
      </c>
      <c r="D1" s="77" t="s">
        <v>82</v>
      </c>
      <c r="E1" s="78" t="s">
        <v>50</v>
      </c>
      <c r="F1" s="77" t="s">
        <v>54</v>
      </c>
      <c r="G1" s="77" t="s">
        <v>55</v>
      </c>
      <c r="H1" s="79" t="s">
        <v>45</v>
      </c>
    </row>
    <row r="2" spans="1:8" ht="12.75">
      <c r="A2" s="80" t="s">
        <v>40</v>
      </c>
      <c r="B2" s="15" t="s">
        <v>41</v>
      </c>
      <c r="C2" s="15" t="s">
        <v>43</v>
      </c>
      <c r="D2" s="40" t="s">
        <v>83</v>
      </c>
      <c r="E2" s="54" t="s">
        <v>51</v>
      </c>
      <c r="F2" s="15" t="s">
        <v>51</v>
      </c>
      <c r="G2" s="15" t="s">
        <v>51</v>
      </c>
      <c r="H2" s="81" t="s">
        <v>44</v>
      </c>
    </row>
    <row r="3" spans="1:8" ht="12.75">
      <c r="A3" s="44" t="s">
        <v>89</v>
      </c>
      <c r="B3" s="39">
        <f>'Spr.Wheat'!B4</f>
        <v>198</v>
      </c>
      <c r="C3" s="39">
        <f>'Spr.Wheat'!B17</f>
        <v>65.61</v>
      </c>
      <c r="D3" s="16">
        <f>B3-C3</f>
        <v>132.39</v>
      </c>
      <c r="E3" s="19">
        <v>400</v>
      </c>
      <c r="F3" s="20">
        <f aca="true" t="shared" si="0" ref="F3:F13">B3*E3</f>
        <v>79200</v>
      </c>
      <c r="G3" s="20">
        <f aca="true" t="shared" si="1" ref="G3:G13">E3*C3</f>
        <v>26244</v>
      </c>
      <c r="H3" s="30">
        <f>F3-G3</f>
        <v>52956</v>
      </c>
    </row>
    <row r="4" spans="1:8" ht="12.75">
      <c r="A4" s="44" t="s">
        <v>31</v>
      </c>
      <c r="B4" s="39">
        <f>Durum!B4</f>
        <v>189</v>
      </c>
      <c r="C4" s="39">
        <f>Durum!B17</f>
        <v>65.63000000000001</v>
      </c>
      <c r="D4" s="16">
        <f aca="true" t="shared" si="2" ref="D4:D14">B4-C4</f>
        <v>123.36999999999999</v>
      </c>
      <c r="E4" s="19">
        <v>0</v>
      </c>
      <c r="F4" s="20">
        <f t="shared" si="0"/>
        <v>0</v>
      </c>
      <c r="G4" s="20">
        <f t="shared" si="1"/>
        <v>0</v>
      </c>
      <c r="H4" s="30">
        <f aca="true" t="shared" si="3" ref="H4:H13">F4-G4</f>
        <v>0</v>
      </c>
    </row>
    <row r="5" spans="1:8" ht="12.75">
      <c r="A5" s="44" t="s">
        <v>32</v>
      </c>
      <c r="B5" s="39">
        <f>Barley!B4</f>
        <v>144.4</v>
      </c>
      <c r="C5" s="39">
        <f>Barley!B17</f>
        <v>53.19</v>
      </c>
      <c r="D5" s="16">
        <f t="shared" si="2"/>
        <v>91.21000000000001</v>
      </c>
      <c r="E5" s="19">
        <v>0</v>
      </c>
      <c r="F5" s="20">
        <f t="shared" si="0"/>
        <v>0</v>
      </c>
      <c r="G5" s="20">
        <f t="shared" si="1"/>
        <v>0</v>
      </c>
      <c r="H5" s="30">
        <f t="shared" si="3"/>
        <v>0</v>
      </c>
    </row>
    <row r="6" spans="1:8" ht="12.75">
      <c r="A6" s="44" t="s">
        <v>22</v>
      </c>
      <c r="B6" s="39">
        <f>Corn!B4</f>
        <v>285</v>
      </c>
      <c r="C6" s="39">
        <f>Corn!B17</f>
        <v>118.72000000000001</v>
      </c>
      <c r="D6" s="16">
        <f t="shared" si="2"/>
        <v>166.27999999999997</v>
      </c>
      <c r="E6" s="19">
        <v>0</v>
      </c>
      <c r="F6" s="20">
        <f t="shared" si="0"/>
        <v>0</v>
      </c>
      <c r="G6" s="20">
        <f t="shared" si="1"/>
        <v>0</v>
      </c>
      <c r="H6" s="30">
        <f t="shared" si="3"/>
        <v>0</v>
      </c>
    </row>
    <row r="7" spans="1:8" ht="12.75">
      <c r="A7" s="44" t="s">
        <v>33</v>
      </c>
      <c r="B7" s="39">
        <f>Oil_SF!B4</f>
        <v>225</v>
      </c>
      <c r="C7" s="39">
        <f>Oil_SF!B17</f>
        <v>79.55</v>
      </c>
      <c r="D7" s="16">
        <f>B7-C7</f>
        <v>145.45</v>
      </c>
      <c r="E7" s="19">
        <v>0</v>
      </c>
      <c r="F7" s="20">
        <f>B7*E7</f>
        <v>0</v>
      </c>
      <c r="G7" s="20">
        <f>E7*C7</f>
        <v>0</v>
      </c>
      <c r="H7" s="30">
        <f>F7-G7</f>
        <v>0</v>
      </c>
    </row>
    <row r="8" spans="1:8" ht="12.75">
      <c r="A8" s="44" t="s">
        <v>21</v>
      </c>
      <c r="B8" s="39">
        <f>Soyb!B4</f>
        <v>340</v>
      </c>
      <c r="C8" s="39">
        <f>Soyb!B17</f>
        <v>111.32</v>
      </c>
      <c r="D8" s="16">
        <f t="shared" si="2"/>
        <v>228.68</v>
      </c>
      <c r="E8" s="19">
        <v>0</v>
      </c>
      <c r="F8" s="20">
        <f t="shared" si="0"/>
        <v>0</v>
      </c>
      <c r="G8" s="20">
        <f t="shared" si="1"/>
        <v>0</v>
      </c>
      <c r="H8" s="30">
        <f t="shared" si="3"/>
        <v>0</v>
      </c>
    </row>
    <row r="9" spans="1:8" ht="12.75">
      <c r="A9" s="44" t="s">
        <v>34</v>
      </c>
      <c r="B9" s="39">
        <f>Flax!B4</f>
        <v>241.5</v>
      </c>
      <c r="C9" s="39">
        <f>Flax!B17</f>
        <v>76.72999999999999</v>
      </c>
      <c r="D9" s="16">
        <f>B9-C9</f>
        <v>164.77</v>
      </c>
      <c r="E9" s="19">
        <v>400</v>
      </c>
      <c r="F9" s="20">
        <f>B9*E9</f>
        <v>96600</v>
      </c>
      <c r="G9" s="20">
        <f>E9*C9</f>
        <v>30691.999999999996</v>
      </c>
      <c r="H9" s="30">
        <f>F9-G9</f>
        <v>65908</v>
      </c>
    </row>
    <row r="10" spans="1:8" ht="12.75">
      <c r="A10" s="44" t="s">
        <v>37</v>
      </c>
      <c r="B10" s="39">
        <f>Oats!B4</f>
        <v>135.29999999999998</v>
      </c>
      <c r="C10" s="39">
        <f>Oats!B17</f>
        <v>58.769999999999996</v>
      </c>
      <c r="D10" s="16">
        <f>B10-C10</f>
        <v>76.52999999999999</v>
      </c>
      <c r="E10" s="19">
        <v>0</v>
      </c>
      <c r="F10" s="20">
        <f>B10*E10</f>
        <v>0</v>
      </c>
      <c r="G10" s="20">
        <f>E10*C10</f>
        <v>0</v>
      </c>
      <c r="H10" s="30">
        <f>F10-G10</f>
        <v>0</v>
      </c>
    </row>
    <row r="11" spans="1:8" ht="12.75">
      <c r="A11" s="44" t="s">
        <v>36</v>
      </c>
      <c r="B11" s="39">
        <f>Peas!B4</f>
        <v>207</v>
      </c>
      <c r="C11" s="39">
        <f>Peas!B17</f>
        <v>90.13</v>
      </c>
      <c r="D11" s="16">
        <f t="shared" si="2"/>
        <v>116.87</v>
      </c>
      <c r="E11" s="19">
        <v>0</v>
      </c>
      <c r="F11" s="20">
        <f t="shared" si="0"/>
        <v>0</v>
      </c>
      <c r="G11" s="20">
        <f t="shared" si="1"/>
        <v>0</v>
      </c>
      <c r="H11" s="30">
        <f t="shared" si="3"/>
        <v>0</v>
      </c>
    </row>
    <row r="12" spans="1:8" ht="12.75">
      <c r="A12" s="44" t="s">
        <v>38</v>
      </c>
      <c r="B12" s="39">
        <f>Millet!B4</f>
        <v>136.5</v>
      </c>
      <c r="C12" s="39">
        <f>Millet!B17</f>
        <v>39.529999999999994</v>
      </c>
      <c r="D12" s="16">
        <f>B12-C12</f>
        <v>96.97</v>
      </c>
      <c r="E12" s="19">
        <v>0</v>
      </c>
      <c r="F12" s="20">
        <f>B12*E12</f>
        <v>0</v>
      </c>
      <c r="G12" s="20">
        <f>E12*C12</f>
        <v>0</v>
      </c>
      <c r="H12" s="30">
        <f>F12-G12</f>
        <v>0</v>
      </c>
    </row>
    <row r="13" spans="1:8" ht="12.75">
      <c r="A13" s="44" t="s">
        <v>35</v>
      </c>
      <c r="B13" s="39">
        <f>Buckwht!B4</f>
        <v>154</v>
      </c>
      <c r="C13" s="39">
        <f>Buckwht!B17</f>
        <v>71.38</v>
      </c>
      <c r="D13" s="16">
        <f t="shared" si="2"/>
        <v>82.62</v>
      </c>
      <c r="E13" s="19">
        <v>0</v>
      </c>
      <c r="F13" s="20">
        <f t="shared" si="0"/>
        <v>0</v>
      </c>
      <c r="G13" s="20">
        <f t="shared" si="1"/>
        <v>0</v>
      </c>
      <c r="H13" s="30">
        <f t="shared" si="3"/>
        <v>0</v>
      </c>
    </row>
    <row r="14" spans="1:8" ht="12.75">
      <c r="A14" s="82" t="s">
        <v>134</v>
      </c>
      <c r="B14" s="39">
        <f>Lentils!B4</f>
        <v>336</v>
      </c>
      <c r="C14" s="39">
        <f>Lentils!B17</f>
        <v>84.21000000000001</v>
      </c>
      <c r="D14" s="16">
        <f t="shared" si="2"/>
        <v>251.79</v>
      </c>
      <c r="E14" s="19">
        <v>0</v>
      </c>
      <c r="F14" s="20">
        <f>B14*E14</f>
        <v>0</v>
      </c>
      <c r="G14" s="20">
        <f>E14*C14</f>
        <v>0</v>
      </c>
      <c r="H14" s="30">
        <f>F14-G14</f>
        <v>0</v>
      </c>
    </row>
    <row r="15" spans="1:8" ht="12.75">
      <c r="A15" s="44" t="s">
        <v>39</v>
      </c>
      <c r="B15" s="39">
        <f>Rye!B4</f>
        <v>118.89999999999999</v>
      </c>
      <c r="C15" s="39">
        <f>Rye!B17</f>
        <v>49.74</v>
      </c>
      <c r="D15" s="16">
        <f>B15-C15</f>
        <v>69.16</v>
      </c>
      <c r="E15" s="19">
        <v>400</v>
      </c>
      <c r="F15" s="20">
        <f>B15*E15</f>
        <v>47560</v>
      </c>
      <c r="G15" s="20">
        <f>E15*C15</f>
        <v>19896</v>
      </c>
      <c r="H15" s="30">
        <f>F15-G15</f>
        <v>27664</v>
      </c>
    </row>
    <row r="16" spans="1:8" ht="12.75">
      <c r="A16" s="83" t="s">
        <v>88</v>
      </c>
      <c r="B16" s="39">
        <f>Green_Fallow!B4</f>
        <v>0</v>
      </c>
      <c r="C16" s="39">
        <f>Green_Fallow!B17</f>
        <v>30.849999999999998</v>
      </c>
      <c r="D16" s="16">
        <f>B16-C16</f>
        <v>-30.849999999999998</v>
      </c>
      <c r="E16" s="19">
        <v>400</v>
      </c>
      <c r="F16" s="20">
        <f>B16*E16</f>
        <v>0</v>
      </c>
      <c r="G16" s="20">
        <f>E16*C16</f>
        <v>12340</v>
      </c>
      <c r="H16" s="30">
        <f>F16-G16</f>
        <v>-12340</v>
      </c>
    </row>
    <row r="17" spans="1:8" ht="12.75">
      <c r="A17" s="33" t="s">
        <v>56</v>
      </c>
      <c r="B17" s="14"/>
      <c r="C17" s="14"/>
      <c r="D17" s="14"/>
      <c r="E17" s="21">
        <f>SUM(E3:E16)</f>
        <v>1600</v>
      </c>
      <c r="F17" s="21">
        <f>SUM(F3:F16)</f>
        <v>223360</v>
      </c>
      <c r="G17" s="21">
        <f>SUM(G3:G16)</f>
        <v>89172</v>
      </c>
      <c r="H17" s="34">
        <f>SUM(H3:H16)</f>
        <v>134188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90" t="s">
        <v>30</v>
      </c>
      <c r="D19" s="90"/>
      <c r="E19" s="90"/>
      <c r="F19" s="3"/>
      <c r="G19" s="3"/>
      <c r="H19" s="3"/>
    </row>
    <row r="20" spans="1:8" ht="12.75">
      <c r="A20" s="62" t="s">
        <v>52</v>
      </c>
      <c r="B20" s="63"/>
      <c r="C20" s="63"/>
      <c r="D20" s="64"/>
      <c r="E20" s="63" t="s">
        <v>53</v>
      </c>
      <c r="F20" s="63"/>
      <c r="G20" s="63"/>
      <c r="H20" s="65"/>
    </row>
    <row r="21" spans="1:8" ht="12.75">
      <c r="A21" s="92" t="s">
        <v>113</v>
      </c>
      <c r="B21" s="93"/>
      <c r="C21" s="20">
        <f>F17</f>
        <v>223360</v>
      </c>
      <c r="D21" s="4"/>
      <c r="E21" s="96" t="s">
        <v>47</v>
      </c>
      <c r="F21" s="96"/>
      <c r="G21" s="20">
        <f>G17</f>
        <v>89172</v>
      </c>
      <c r="H21" s="66"/>
    </row>
    <row r="22" spans="1:8" ht="12.75">
      <c r="A22" s="94" t="s">
        <v>57</v>
      </c>
      <c r="B22" s="95"/>
      <c r="C22" s="19">
        <v>10400</v>
      </c>
      <c r="D22" s="67" t="s">
        <v>49</v>
      </c>
      <c r="E22" s="97" t="s">
        <v>85</v>
      </c>
      <c r="F22" s="97"/>
      <c r="G22" s="68">
        <v>23000</v>
      </c>
      <c r="H22" s="69" t="s">
        <v>49</v>
      </c>
    </row>
    <row r="23" spans="1:8" ht="12.75">
      <c r="A23" s="87"/>
      <c r="B23" s="88"/>
      <c r="C23" s="51">
        <v>0</v>
      </c>
      <c r="D23" s="70"/>
      <c r="E23" s="97" t="s">
        <v>46</v>
      </c>
      <c r="F23" s="97"/>
      <c r="G23" s="68">
        <v>55840</v>
      </c>
      <c r="H23" s="71"/>
    </row>
    <row r="24" spans="1:8" ht="12.75">
      <c r="A24" s="87"/>
      <c r="B24" s="88"/>
      <c r="C24" s="51">
        <v>0</v>
      </c>
      <c r="D24" s="4"/>
      <c r="E24" s="97" t="s">
        <v>86</v>
      </c>
      <c r="F24" s="97"/>
      <c r="G24" s="72">
        <v>0</v>
      </c>
      <c r="H24" s="71"/>
    </row>
    <row r="25" spans="1:8" ht="12.75">
      <c r="A25" s="87"/>
      <c r="B25" s="88"/>
      <c r="C25" s="51">
        <v>0</v>
      </c>
      <c r="D25" s="4"/>
      <c r="E25" s="97" t="s">
        <v>48</v>
      </c>
      <c r="F25" s="97"/>
      <c r="G25" s="72">
        <v>0</v>
      </c>
      <c r="H25" s="71"/>
    </row>
    <row r="26" spans="1:8" ht="12.75">
      <c r="A26" s="87"/>
      <c r="B26" s="88"/>
      <c r="C26" s="51">
        <v>0</v>
      </c>
      <c r="D26" s="4"/>
      <c r="E26" s="89"/>
      <c r="F26" s="89"/>
      <c r="G26" s="73">
        <v>0</v>
      </c>
      <c r="H26" s="71"/>
    </row>
    <row r="27" spans="1:8" ht="12.75">
      <c r="A27" s="87"/>
      <c r="B27" s="88"/>
      <c r="C27" s="51">
        <v>0</v>
      </c>
      <c r="D27" s="4"/>
      <c r="E27" s="89"/>
      <c r="F27" s="89"/>
      <c r="G27" s="73">
        <v>0</v>
      </c>
      <c r="H27" s="71"/>
    </row>
    <row r="28" spans="1:8" ht="12.75">
      <c r="A28" s="87" t="s">
        <v>59</v>
      </c>
      <c r="B28" s="88"/>
      <c r="C28" s="53">
        <v>0</v>
      </c>
      <c r="D28" s="4"/>
      <c r="E28" s="89" t="s">
        <v>58</v>
      </c>
      <c r="F28" s="89"/>
      <c r="G28" s="52">
        <v>7500</v>
      </c>
      <c r="H28" s="71"/>
    </row>
    <row r="29" spans="1:8" ht="13.5" thickBot="1">
      <c r="A29" s="44" t="s">
        <v>45</v>
      </c>
      <c r="B29" s="4"/>
      <c r="C29" s="20">
        <f>SUM(C21:C28)</f>
        <v>233760</v>
      </c>
      <c r="D29" s="4"/>
      <c r="E29" s="4" t="s">
        <v>45</v>
      </c>
      <c r="F29" s="4"/>
      <c r="G29" s="41">
        <f>SUM(G21:G28)</f>
        <v>175512</v>
      </c>
      <c r="H29" s="66"/>
    </row>
    <row r="30" spans="1:8" ht="12.75">
      <c r="A30" s="57" t="s">
        <v>84</v>
      </c>
      <c r="B30" s="3"/>
      <c r="C30" s="3"/>
      <c r="D30" s="3"/>
      <c r="E30" s="3"/>
      <c r="F30" s="3"/>
      <c r="G30" s="74">
        <f>C29-G29</f>
        <v>58248</v>
      </c>
      <c r="H30" s="75"/>
    </row>
    <row r="31" spans="3:7" ht="12.75">
      <c r="C31" s="91"/>
      <c r="D31" s="91"/>
      <c r="E31" s="91"/>
      <c r="F31" s="91"/>
      <c r="G31" s="6"/>
    </row>
    <row r="32" spans="1:8" ht="12.75">
      <c r="A32" s="18" t="s">
        <v>139</v>
      </c>
      <c r="B32" s="98"/>
      <c r="C32" s="98"/>
      <c r="D32" s="98"/>
      <c r="E32" s="98"/>
      <c r="F32" s="59" t="s">
        <v>140</v>
      </c>
      <c r="G32" s="99"/>
      <c r="H32" s="99"/>
    </row>
    <row r="33" spans="3:6" ht="12.75">
      <c r="C33" s="60"/>
      <c r="D33" s="60"/>
      <c r="E33" s="60"/>
      <c r="F33" s="60"/>
    </row>
    <row r="34" spans="1:11" ht="12.75">
      <c r="A34" t="s">
        <v>27</v>
      </c>
      <c r="B34" s="100" t="s">
        <v>141</v>
      </c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2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61"/>
    </row>
    <row r="36" spans="2:11" ht="12.75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8" spans="1:11" ht="12.75">
      <c r="A38" s="18" t="s">
        <v>87</v>
      </c>
      <c r="B38" s="18"/>
      <c r="C38" s="48"/>
      <c r="D38" s="48"/>
      <c r="E38" s="18"/>
      <c r="F38" s="18"/>
      <c r="G38" s="17"/>
      <c r="H38" s="18"/>
      <c r="I38" s="18"/>
      <c r="J38" s="18"/>
      <c r="K38" s="18"/>
    </row>
    <row r="39" spans="1:11" ht="12.75">
      <c r="A39" s="25" t="s">
        <v>60</v>
      </c>
      <c r="B39" s="26" t="s">
        <v>61</v>
      </c>
      <c r="C39" s="49" t="s">
        <v>132</v>
      </c>
      <c r="D39" s="49" t="s">
        <v>133</v>
      </c>
      <c r="E39" s="26" t="s">
        <v>62</v>
      </c>
      <c r="F39" s="26" t="s">
        <v>63</v>
      </c>
      <c r="G39" s="26" t="s">
        <v>64</v>
      </c>
      <c r="H39" s="26" t="s">
        <v>65</v>
      </c>
      <c r="I39" s="43" t="s">
        <v>114</v>
      </c>
      <c r="J39" s="26" t="s">
        <v>66</v>
      </c>
      <c r="K39" s="27" t="s">
        <v>67</v>
      </c>
    </row>
    <row r="40" spans="1:11" ht="12.75">
      <c r="A40" s="44" t="s">
        <v>89</v>
      </c>
      <c r="B40" s="28">
        <f>$E3*'Spr.Wheat'!$B7</f>
        <v>11200</v>
      </c>
      <c r="C40" s="22">
        <f>$E3*'Spr.Wheat'!$B8</f>
        <v>0</v>
      </c>
      <c r="D40" s="22">
        <f>$E3*'Spr.Wheat'!$B9</f>
        <v>0</v>
      </c>
      <c r="E40" s="28">
        <f>$E3*'Spr.Wheat'!$B10</f>
        <v>1880</v>
      </c>
      <c r="F40" s="28">
        <f>$E3*'Spr.Wheat'!$B11</f>
        <v>6216</v>
      </c>
      <c r="G40" s="28">
        <f>$E3*'Spr.Wheat'!$B12</f>
        <v>5276</v>
      </c>
      <c r="H40" s="28">
        <f>$E3*'Spr.Wheat'!$B13</f>
        <v>0</v>
      </c>
      <c r="I40" s="28">
        <f>$E3*'Spr.Wheat'!$B14</f>
        <v>0</v>
      </c>
      <c r="J40" s="28">
        <f>$E3*'Spr.Wheat'!$B15</f>
        <v>1000</v>
      </c>
      <c r="K40" s="29">
        <f>$E3*'Spr.Wheat'!$B16</f>
        <v>672</v>
      </c>
    </row>
    <row r="41" spans="1:11" ht="12.75">
      <c r="A41" s="44" t="s">
        <v>31</v>
      </c>
      <c r="B41" s="20">
        <f>$E4*Durum!$B7</f>
        <v>0</v>
      </c>
      <c r="C41" s="22">
        <f>$E4*Durum!$B8</f>
        <v>0</v>
      </c>
      <c r="D41" s="22">
        <f>$E4*Durum!$B9</f>
        <v>0</v>
      </c>
      <c r="E41" s="20">
        <f>$E4*Durum!$B10</f>
        <v>0</v>
      </c>
      <c r="F41" s="20">
        <f>$E4*Durum!$B11</f>
        <v>0</v>
      </c>
      <c r="G41" s="20">
        <f>$E4*Durum!$B12</f>
        <v>0</v>
      </c>
      <c r="H41" s="20">
        <f>$E4*Durum!$B13</f>
        <v>0</v>
      </c>
      <c r="I41" s="20">
        <f>$E4*Durum!$B14</f>
        <v>0</v>
      </c>
      <c r="J41" s="20">
        <f>$E4*Durum!$B15</f>
        <v>0</v>
      </c>
      <c r="K41" s="30">
        <f>$E4*Durum!$B16</f>
        <v>0</v>
      </c>
    </row>
    <row r="42" spans="1:11" ht="12.75">
      <c r="A42" s="44" t="s">
        <v>32</v>
      </c>
      <c r="B42" s="20">
        <f>$E5*Barley!$B7</f>
        <v>0</v>
      </c>
      <c r="C42" s="22">
        <f>$E5*Barley!$B8</f>
        <v>0</v>
      </c>
      <c r="D42" s="22">
        <f>$E5*Barley!$B9</f>
        <v>0</v>
      </c>
      <c r="E42" s="20">
        <f>$E5*Barley!$B10</f>
        <v>0</v>
      </c>
      <c r="F42" s="20">
        <f>$E5*Barley!$B11</f>
        <v>0</v>
      </c>
      <c r="G42" s="20">
        <f>$E5*Barley!$B12</f>
        <v>0</v>
      </c>
      <c r="H42" s="20">
        <f>$E5*Barley!$B13</f>
        <v>0</v>
      </c>
      <c r="I42" s="20">
        <f>$E5*Barley!$B14</f>
        <v>0</v>
      </c>
      <c r="J42" s="20">
        <f>$E5*Barley!$B15</f>
        <v>0</v>
      </c>
      <c r="K42" s="30">
        <f>$E5*Barley!$B16</f>
        <v>0</v>
      </c>
    </row>
    <row r="43" spans="1:11" ht="12.75">
      <c r="A43" s="44" t="s">
        <v>22</v>
      </c>
      <c r="B43" s="20">
        <f>$E6*Corn!$B7</f>
        <v>0</v>
      </c>
      <c r="C43" s="22">
        <f>$E6*Corn!$B8</f>
        <v>0</v>
      </c>
      <c r="D43" s="22">
        <f>$E6*Corn!$B9</f>
        <v>0</v>
      </c>
      <c r="E43" s="20">
        <f>$E6*Corn!$B10</f>
        <v>0</v>
      </c>
      <c r="F43" s="20">
        <f>$E6*Corn!$B11</f>
        <v>0</v>
      </c>
      <c r="G43" s="20">
        <f>$E6*Corn!$B12</f>
        <v>0</v>
      </c>
      <c r="H43" s="20">
        <f>$E6*Corn!$B13</f>
        <v>0</v>
      </c>
      <c r="I43" s="20">
        <f>$E6*Corn!$B14</f>
        <v>0</v>
      </c>
      <c r="J43" s="20">
        <f>$E6*Corn!$B15</f>
        <v>0</v>
      </c>
      <c r="K43" s="30">
        <f>$E6*Corn!$B16</f>
        <v>0</v>
      </c>
    </row>
    <row r="44" spans="1:11" ht="12.75">
      <c r="A44" s="44" t="s">
        <v>33</v>
      </c>
      <c r="B44" s="20">
        <f>$E7*Oil_SF!$B7</f>
        <v>0</v>
      </c>
      <c r="C44" s="22">
        <f>$E7*Oil_SF!$B8</f>
        <v>0</v>
      </c>
      <c r="D44" s="22">
        <f>$E7*Oil_SF!$B9</f>
        <v>0</v>
      </c>
      <c r="E44" s="20">
        <f>$E7*Oil_SF!$B10</f>
        <v>0</v>
      </c>
      <c r="F44" s="20">
        <f>$E7*Oil_SF!$B11</f>
        <v>0</v>
      </c>
      <c r="G44" s="20">
        <f>$E7*Oil_SF!$B12</f>
        <v>0</v>
      </c>
      <c r="H44" s="20">
        <f>$E7*Oil_SF!$B13</f>
        <v>0</v>
      </c>
      <c r="I44" s="20">
        <f>$E7*Oil_SF!$B14</f>
        <v>0</v>
      </c>
      <c r="J44" s="20">
        <f>$E7*Oil_SF!$B15</f>
        <v>0</v>
      </c>
      <c r="K44" s="30">
        <f>$E7*Oil_SF!$B16</f>
        <v>0</v>
      </c>
    </row>
    <row r="45" spans="1:11" ht="12.75">
      <c r="A45" s="44" t="s">
        <v>21</v>
      </c>
      <c r="B45" s="20">
        <f>$E8*Soyb!$B7</f>
        <v>0</v>
      </c>
      <c r="C45" s="22">
        <f>$E8*Soyb!$B8</f>
        <v>0</v>
      </c>
      <c r="D45" s="22">
        <f>$E8*Soyb!$B9</f>
        <v>0</v>
      </c>
      <c r="E45" s="20">
        <f>$E8*Soyb!$B10</f>
        <v>0</v>
      </c>
      <c r="F45" s="20">
        <f>$E8*Soyb!$B11</f>
        <v>0</v>
      </c>
      <c r="G45" s="20">
        <f>$E8*Soyb!$B12</f>
        <v>0</v>
      </c>
      <c r="H45" s="20">
        <f>$E8*Soyb!$B13</f>
        <v>0</v>
      </c>
      <c r="I45" s="20">
        <f>$E8*Soyb!$B14</f>
        <v>0</v>
      </c>
      <c r="J45" s="20">
        <f>$E8*Soyb!$B15</f>
        <v>0</v>
      </c>
      <c r="K45" s="30">
        <f>$E8*Soyb!$B16</f>
        <v>0</v>
      </c>
    </row>
    <row r="46" spans="1:11" ht="12.75">
      <c r="A46" s="44" t="s">
        <v>34</v>
      </c>
      <c r="B46" s="20">
        <f>$E9*Flax!$B7</f>
        <v>14000</v>
      </c>
      <c r="C46" s="22">
        <f>$E9*Flax!$B8</f>
        <v>0</v>
      </c>
      <c r="D46" s="22">
        <f>$E9*Flax!$B9</f>
        <v>0</v>
      </c>
      <c r="E46" s="20">
        <f>$E9*Flax!$B10</f>
        <v>2520</v>
      </c>
      <c r="F46" s="20">
        <f>$E9*Flax!$B11</f>
        <v>6723.999999999999</v>
      </c>
      <c r="G46" s="20">
        <f>$E9*Flax!$B12</f>
        <v>5664</v>
      </c>
      <c r="H46" s="20">
        <f>$E9*Flax!$B13</f>
        <v>0</v>
      </c>
      <c r="I46" s="20">
        <f>$E9*Flax!$B14</f>
        <v>0</v>
      </c>
      <c r="J46" s="20">
        <f>$E9*Flax!$B15</f>
        <v>1000</v>
      </c>
      <c r="K46" s="30">
        <f>$E9*Flax!$B16</f>
        <v>784</v>
      </c>
    </row>
    <row r="47" spans="1:11" ht="12.75">
      <c r="A47" s="44" t="s">
        <v>37</v>
      </c>
      <c r="B47" s="31">
        <f>$E10*Oats!$B7</f>
        <v>0</v>
      </c>
      <c r="C47" s="22">
        <f>$E10*Oats!$B8</f>
        <v>0</v>
      </c>
      <c r="D47" s="22">
        <f>$E10*Oats!$B9</f>
        <v>0</v>
      </c>
      <c r="E47" s="20">
        <f>$E10*Oats!$B10</f>
        <v>0</v>
      </c>
      <c r="F47" s="20">
        <f>$E10*Oats!$B11</f>
        <v>0</v>
      </c>
      <c r="G47" s="20">
        <f>$E10*Oats!$B12</f>
        <v>0</v>
      </c>
      <c r="H47" s="20">
        <f>$E10*Oats!$B13</f>
        <v>0</v>
      </c>
      <c r="I47" s="20">
        <f>$E10*Oats!$B14</f>
        <v>0</v>
      </c>
      <c r="J47" s="20">
        <f>$E10*Oats!$B15</f>
        <v>0</v>
      </c>
      <c r="K47" s="30">
        <f>$E10*Oats!$B16</f>
        <v>0</v>
      </c>
    </row>
    <row r="48" spans="1:11" ht="12.75">
      <c r="A48" s="44" t="s">
        <v>36</v>
      </c>
      <c r="B48" s="20">
        <f>$E11*Peas!$B7</f>
        <v>0</v>
      </c>
      <c r="C48" s="22">
        <f>$E11*Peas!$B8</f>
        <v>0</v>
      </c>
      <c r="D48" s="22">
        <f>$E11*Peas!$B9</f>
        <v>0</v>
      </c>
      <c r="E48" s="20">
        <f>$E11*Peas!$B10</f>
        <v>0</v>
      </c>
      <c r="F48" s="20">
        <f>$E11*Peas!$B11</f>
        <v>0</v>
      </c>
      <c r="G48" s="20">
        <f>$E11*Peas!$B12</f>
        <v>0</v>
      </c>
      <c r="H48" s="20">
        <f>$E11*Peas!$B13</f>
        <v>0</v>
      </c>
      <c r="I48" s="20">
        <f>$E11*Peas!$B14</f>
        <v>0</v>
      </c>
      <c r="J48" s="20">
        <f>$E11*Peas!$B15</f>
        <v>0</v>
      </c>
      <c r="K48" s="30">
        <f>$E11*Peas!$B16</f>
        <v>0</v>
      </c>
    </row>
    <row r="49" spans="1:11" ht="12.75">
      <c r="A49" s="44" t="s">
        <v>38</v>
      </c>
      <c r="B49" s="31">
        <f>$E12*Millet!$B7</f>
        <v>0</v>
      </c>
      <c r="C49" s="22">
        <f>$E12*Millet!$B8</f>
        <v>0</v>
      </c>
      <c r="D49" s="22">
        <f>$E12*Millet!$B9</f>
        <v>0</v>
      </c>
      <c r="E49" s="31">
        <f>$E12*Millet!$B10</f>
        <v>0</v>
      </c>
      <c r="F49" s="31">
        <f>$E12*Millet!$B11</f>
        <v>0</v>
      </c>
      <c r="G49" s="31">
        <f>$E12*Millet!$B12</f>
        <v>0</v>
      </c>
      <c r="H49" s="31">
        <f>$E12*Millet!$B13</f>
        <v>0</v>
      </c>
      <c r="I49" s="31">
        <f>$E12*Millet!$B14</f>
        <v>0</v>
      </c>
      <c r="J49" s="31">
        <f>$E12*Millet!$B15</f>
        <v>0</v>
      </c>
      <c r="K49" s="32">
        <f>$E12*Millet!$B16</f>
        <v>0</v>
      </c>
    </row>
    <row r="50" spans="1:11" ht="12.75">
      <c r="A50" s="44" t="s">
        <v>35</v>
      </c>
      <c r="B50" s="31">
        <f>$E13*Buckwht!$B7</f>
        <v>0</v>
      </c>
      <c r="C50" s="22">
        <f>$E13*Buckwht!$B8</f>
        <v>0</v>
      </c>
      <c r="D50" s="22">
        <f>$E13*Buckwht!$B9</f>
        <v>0</v>
      </c>
      <c r="E50" s="31">
        <f>$E13*Buckwht!$B10</f>
        <v>0</v>
      </c>
      <c r="F50" s="31">
        <f>$E13*Buckwht!$B11</f>
        <v>0</v>
      </c>
      <c r="G50" s="31">
        <f>$E13*Buckwht!$B12</f>
        <v>0</v>
      </c>
      <c r="H50" s="31">
        <f>$E13*Buckwht!$B13</f>
        <v>0</v>
      </c>
      <c r="I50" s="31">
        <f>$E13*Buckwht!$B14</f>
        <v>0</v>
      </c>
      <c r="J50" s="31">
        <f>$E13*Buckwht!$B15</f>
        <v>0</v>
      </c>
      <c r="K50" s="32">
        <f>$E13*Buckwht!$B16</f>
        <v>0</v>
      </c>
    </row>
    <row r="51" spans="1:11" ht="12.75">
      <c r="A51" s="56" t="s">
        <v>134</v>
      </c>
      <c r="B51" s="31">
        <f>$E14*Lentils!$B7</f>
        <v>0</v>
      </c>
      <c r="C51" s="22">
        <f>$E14*Lentils!$B8</f>
        <v>0</v>
      </c>
      <c r="D51" s="22">
        <f>$E14*Lentils!$B9</f>
        <v>0</v>
      </c>
      <c r="E51" s="31">
        <f>$E14*Lentils!$B10</f>
        <v>0</v>
      </c>
      <c r="F51" s="31">
        <f>$E14*Lentils!$B11</f>
        <v>0</v>
      </c>
      <c r="G51" s="31">
        <f>$E14*Lentils!$B12</f>
        <v>0</v>
      </c>
      <c r="H51" s="31">
        <f>$E14*Lentils!$B13</f>
        <v>0</v>
      </c>
      <c r="I51" s="31">
        <f>$E14*Lentils!$B14</f>
        <v>0</v>
      </c>
      <c r="J51" s="31">
        <f>$E14*Lentils!$B15</f>
        <v>0</v>
      </c>
      <c r="K51" s="32">
        <f>$E14*Lentils!$B16</f>
        <v>0</v>
      </c>
    </row>
    <row r="52" spans="1:11" ht="12.75">
      <c r="A52" s="44" t="s">
        <v>39</v>
      </c>
      <c r="B52" s="31">
        <f>$E15*Rye!$B7</f>
        <v>3900</v>
      </c>
      <c r="C52" s="22">
        <f>$E15*Rye!$B8</f>
        <v>0</v>
      </c>
      <c r="D52" s="22">
        <f>$E15*Rye!$B9</f>
        <v>0</v>
      </c>
      <c r="E52" s="31">
        <f>$E15*Rye!$B10</f>
        <v>2520</v>
      </c>
      <c r="F52" s="31">
        <f>$E15*Rye!$B11</f>
        <v>6556</v>
      </c>
      <c r="G52" s="31">
        <f>$E15*Rye!$B12</f>
        <v>5412</v>
      </c>
      <c r="H52" s="31">
        <f>$E15*Rye!$B13</f>
        <v>0</v>
      </c>
      <c r="I52" s="31">
        <f>$E15*Rye!$B14</f>
        <v>0</v>
      </c>
      <c r="J52" s="31">
        <f>$E15*Rye!$B15</f>
        <v>1000</v>
      </c>
      <c r="K52" s="32">
        <f>$E15*Rye!$B16</f>
        <v>508</v>
      </c>
    </row>
    <row r="53" spans="1:11" ht="12.75">
      <c r="A53" s="44" t="s">
        <v>88</v>
      </c>
      <c r="B53" s="31">
        <f>$E16*Green_Fallow!$B7</f>
        <v>6400</v>
      </c>
      <c r="C53" s="22">
        <f>$E16*Green_Fallow!$B8</f>
        <v>0</v>
      </c>
      <c r="D53" s="22">
        <f>$E16*Green_Fallow!$B9</f>
        <v>0</v>
      </c>
      <c r="E53" s="31">
        <f>$E16*Green_Fallow!$B10</f>
        <v>0</v>
      </c>
      <c r="F53" s="31">
        <f>$E16*Green_Fallow!$B11</f>
        <v>3732</v>
      </c>
      <c r="G53" s="31">
        <f>$E16*Green_Fallow!$B12</f>
        <v>1892.0000000000002</v>
      </c>
      <c r="H53" s="31">
        <f>$E16*Green_Fallow!$B13</f>
        <v>0</v>
      </c>
      <c r="I53" s="31">
        <f>$E16*Green_Fallow!$B14</f>
        <v>0</v>
      </c>
      <c r="J53" s="31">
        <f>$E16*Green_Fallow!$B15</f>
        <v>0</v>
      </c>
      <c r="K53" s="32">
        <f>$E16*Green_Fallow!$B16</f>
        <v>316</v>
      </c>
    </row>
    <row r="54" spans="1:11" ht="12.75">
      <c r="A54" s="33" t="s">
        <v>56</v>
      </c>
      <c r="B54" s="21">
        <f>SUM(B40:B53)</f>
        <v>35500</v>
      </c>
      <c r="C54" s="21">
        <f>SUM(C40:C53)</f>
        <v>0</v>
      </c>
      <c r="D54" s="21">
        <f>SUM(D40:D53)</f>
        <v>0</v>
      </c>
      <c r="E54" s="21">
        <f aca="true" t="shared" si="4" ref="E54:K54">SUM(E40:E53)</f>
        <v>6920</v>
      </c>
      <c r="F54" s="21">
        <f t="shared" si="4"/>
        <v>23228</v>
      </c>
      <c r="G54" s="21">
        <f t="shared" si="4"/>
        <v>18244</v>
      </c>
      <c r="H54" s="21">
        <f t="shared" si="4"/>
        <v>0</v>
      </c>
      <c r="I54" s="21">
        <f t="shared" si="4"/>
        <v>0</v>
      </c>
      <c r="J54" s="21">
        <f t="shared" si="4"/>
        <v>3000</v>
      </c>
      <c r="K54" s="34">
        <f t="shared" si="4"/>
        <v>2280</v>
      </c>
    </row>
    <row r="55" spans="1:12" ht="12.75">
      <c r="A55" s="57" t="s">
        <v>68</v>
      </c>
      <c r="B55" s="50"/>
      <c r="C55" s="58">
        <f>SUM(B54:K54)</f>
        <v>89172</v>
      </c>
      <c r="D55" s="4"/>
      <c r="E55" s="20"/>
      <c r="G55" s="22"/>
      <c r="H55" s="22"/>
      <c r="I55" s="22"/>
      <c r="J55" s="22"/>
      <c r="K55" s="22"/>
      <c r="L55" s="22"/>
    </row>
  </sheetData>
  <sheetProtection sheet="1" objects="1" scenarios="1"/>
  <mergeCells count="23">
    <mergeCell ref="B32:E32"/>
    <mergeCell ref="G32:H32"/>
    <mergeCell ref="B34:K34"/>
    <mergeCell ref="B35:K35"/>
    <mergeCell ref="B36:K36"/>
    <mergeCell ref="A28:B28"/>
    <mergeCell ref="A26:B26"/>
    <mergeCell ref="E21:F21"/>
    <mergeCell ref="E22:F22"/>
    <mergeCell ref="E23:F23"/>
    <mergeCell ref="E24:F24"/>
    <mergeCell ref="E25:F25"/>
    <mergeCell ref="E26:F26"/>
    <mergeCell ref="A27:B27"/>
    <mergeCell ref="E27:F27"/>
    <mergeCell ref="E28:F28"/>
    <mergeCell ref="C19:E19"/>
    <mergeCell ref="C31:F31"/>
    <mergeCell ref="A21:B21"/>
    <mergeCell ref="A22:B22"/>
    <mergeCell ref="A23:B23"/>
    <mergeCell ref="A24:B24"/>
    <mergeCell ref="A25:B25"/>
  </mergeCells>
  <printOptions/>
  <pageMargins left="0.75" right="0.5" top="1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91</v>
      </c>
      <c r="B1" s="23" t="s">
        <v>0</v>
      </c>
      <c r="C1" s="103" t="s">
        <v>27</v>
      </c>
      <c r="D1" s="103"/>
      <c r="E1" s="103"/>
      <c r="F1" s="103"/>
      <c r="G1" s="103"/>
    </row>
    <row r="2" spans="1:7" ht="12.75">
      <c r="A2" t="s">
        <v>25</v>
      </c>
      <c r="B2" s="9">
        <v>22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9</v>
      </c>
      <c r="C3" s="102" t="s">
        <v>116</v>
      </c>
      <c r="D3" s="102"/>
      <c r="E3" s="102"/>
      <c r="F3" s="102"/>
      <c r="G3" s="102"/>
    </row>
    <row r="4" spans="1:7" ht="12.75">
      <c r="A4" t="s">
        <v>24</v>
      </c>
      <c r="B4" s="2">
        <f>B2*B3</f>
        <v>198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28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4.7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15.54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13.19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5"/>
      <c r="D13" s="105"/>
      <c r="E13" s="105"/>
      <c r="F13" s="105"/>
      <c r="G13" s="105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1.68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65.61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5.66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16.28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9.84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66.68</v>
      </c>
      <c r="C24" s="102"/>
      <c r="D24" s="102"/>
      <c r="E24" s="102"/>
      <c r="F24" s="102"/>
      <c r="G24" s="102"/>
    </row>
    <row r="25" spans="2:7" ht="12.75" customHeight="1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132.29000000000002</v>
      </c>
      <c r="C26" s="102"/>
      <c r="D26" s="102"/>
      <c r="E26" s="102"/>
      <c r="F26" s="102"/>
      <c r="G26" s="102"/>
    </row>
    <row r="27" spans="2:7" ht="12.75" customHeight="1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65.70999999999998</v>
      </c>
      <c r="C28" s="102"/>
      <c r="D28" s="102"/>
      <c r="E28" s="102"/>
      <c r="F28" s="102"/>
      <c r="G28" s="102"/>
    </row>
    <row r="29" spans="2:7" ht="12.75" customHeight="1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2.9822727272727274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3.030909090909091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6.0131818181818195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3:G13"/>
    <mergeCell ref="C2:G2"/>
    <mergeCell ref="C3:G3"/>
    <mergeCell ref="C4:G4"/>
    <mergeCell ref="C5:G5"/>
    <mergeCell ref="C8:G8"/>
    <mergeCell ref="C9:G9"/>
    <mergeCell ref="C15:G15"/>
    <mergeCell ref="C16:G16"/>
    <mergeCell ref="C17:G17"/>
    <mergeCell ref="C18:G18"/>
    <mergeCell ref="C6:G6"/>
    <mergeCell ref="C7:G7"/>
    <mergeCell ref="C14:G14"/>
    <mergeCell ref="C10:G10"/>
    <mergeCell ref="C11:G11"/>
    <mergeCell ref="C12:G12"/>
    <mergeCell ref="C25:G25"/>
    <mergeCell ref="C26:G26"/>
    <mergeCell ref="C19:G19"/>
    <mergeCell ref="C20:G20"/>
    <mergeCell ref="C21:G21"/>
    <mergeCell ref="C22:G22"/>
    <mergeCell ref="C27:G27"/>
    <mergeCell ref="C28:G28"/>
    <mergeCell ref="C23:G23"/>
    <mergeCell ref="C24:G24"/>
    <mergeCell ref="C33:G33"/>
    <mergeCell ref="C1:G1"/>
    <mergeCell ref="C29:G29"/>
    <mergeCell ref="C30:G30"/>
    <mergeCell ref="C31:G31"/>
    <mergeCell ref="C32:G3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93</v>
      </c>
      <c r="B1" s="23" t="s">
        <v>0</v>
      </c>
      <c r="C1" s="103" t="s">
        <v>27</v>
      </c>
      <c r="D1" s="103"/>
      <c r="E1" s="103"/>
      <c r="F1" s="103"/>
      <c r="G1" s="103"/>
    </row>
    <row r="2" spans="1:7" ht="12.75">
      <c r="A2" t="s">
        <v>25</v>
      </c>
      <c r="B2" s="9">
        <v>21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9</v>
      </c>
      <c r="C3" s="102" t="s">
        <v>117</v>
      </c>
      <c r="D3" s="102"/>
      <c r="E3" s="102"/>
      <c r="F3" s="102"/>
      <c r="G3" s="102"/>
    </row>
    <row r="4" spans="1:7" ht="12.75">
      <c r="A4" t="s">
        <v>24</v>
      </c>
      <c r="B4" s="2">
        <f>B2*B3</f>
        <v>189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28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4.8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15.48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13.17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1.68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65.63000000000001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5.65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16.25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9.82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66.62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132.25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56.75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3.1252380952380956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3.1723809523809527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6.2976190476190474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94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38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3.8</v>
      </c>
      <c r="C3" s="102" t="s">
        <v>95</v>
      </c>
      <c r="D3" s="102"/>
      <c r="E3" s="102"/>
      <c r="F3" s="102"/>
      <c r="G3" s="102"/>
    </row>
    <row r="4" spans="1:7" ht="12.75">
      <c r="A4" t="s">
        <v>24</v>
      </c>
      <c r="B4" s="2">
        <f>B2*B3</f>
        <v>144.4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16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3.3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16.5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13.53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1.36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53.19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5.92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16.78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10.16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67.75999999999999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120.94999999999999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23.450000000000017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1.3997368421052632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1.7831578947368418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3.1828947368421048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96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57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5</v>
      </c>
      <c r="C3" s="102" t="s">
        <v>97</v>
      </c>
      <c r="D3" s="102"/>
      <c r="E3" s="102"/>
      <c r="F3" s="102"/>
      <c r="G3" s="102"/>
    </row>
    <row r="4" spans="1:7" ht="12.75">
      <c r="A4" t="s">
        <v>24</v>
      </c>
      <c r="B4" s="2">
        <f>B2*B3</f>
        <v>285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33.6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23.5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24.8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19.88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11.4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3.04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118.72000000000001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8.18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27.43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17.24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87.75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206.47000000000003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78.52999999999997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2.08280701754386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1.5394736842105263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3.6222807017543865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98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900</v>
      </c>
      <c r="C2" s="102"/>
      <c r="D2" s="102"/>
      <c r="E2" s="102"/>
      <c r="F2" s="102"/>
      <c r="G2" s="102"/>
    </row>
    <row r="3" spans="1:7" ht="12.75">
      <c r="A3" t="s">
        <v>92</v>
      </c>
      <c r="B3" s="10">
        <v>0.25</v>
      </c>
      <c r="C3" s="102"/>
      <c r="D3" s="102"/>
      <c r="E3" s="102"/>
      <c r="F3" s="102"/>
      <c r="G3" s="102"/>
    </row>
    <row r="4" spans="1:7" ht="12.75">
      <c r="A4" t="s">
        <v>24</v>
      </c>
      <c r="B4" s="2">
        <f>B2*B3</f>
        <v>225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23.1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11.4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21.36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17.36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1.8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2.03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79.55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6.89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21.48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13.72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76.99000000000001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156.54000000000002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68.45999999999998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29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13">
        <f>B17/B2</f>
        <v>0.08838888888888889</v>
      </c>
      <c r="C31" s="102"/>
      <c r="D31" s="102"/>
      <c r="E31" s="102"/>
      <c r="F31" s="102"/>
      <c r="G31" s="102"/>
    </row>
    <row r="32" spans="1:7" ht="12.75">
      <c r="A32" t="s">
        <v>20</v>
      </c>
      <c r="B32" s="13">
        <f>B24/B2</f>
        <v>0.08554444444444445</v>
      </c>
      <c r="C32" s="102"/>
      <c r="D32" s="102"/>
      <c r="E32" s="102"/>
      <c r="F32" s="102"/>
      <c r="G32" s="102"/>
    </row>
    <row r="33" spans="1:7" ht="12.75">
      <c r="A33" t="s">
        <v>23</v>
      </c>
      <c r="B33" s="13">
        <f>B26/B2</f>
        <v>0.17393333333333336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99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17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20</v>
      </c>
      <c r="C3" s="102" t="s">
        <v>144</v>
      </c>
      <c r="D3" s="102"/>
      <c r="E3" s="102"/>
      <c r="F3" s="102"/>
      <c r="G3" s="102"/>
    </row>
    <row r="4" spans="1:7" ht="12.75">
      <c r="A4" t="s">
        <v>24</v>
      </c>
      <c r="B4" s="2">
        <f>B2*B3</f>
        <v>340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47.6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10.2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25.54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20.63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4.5</v>
      </c>
      <c r="C15" s="102" t="s">
        <v>145</v>
      </c>
      <c r="D15" s="102"/>
      <c r="E15" s="102"/>
      <c r="F15" s="102"/>
      <c r="G15" s="102"/>
    </row>
    <row r="16" spans="1:7" ht="12.75">
      <c r="A16" s="1" t="s">
        <v>14</v>
      </c>
      <c r="B16" s="12">
        <v>2.85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111.32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7.65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24.75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16.63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83.93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195.25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144.75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6.548235294117647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4.937058823529412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11.485294117647058</v>
      </c>
      <c r="C33" s="102"/>
      <c r="D33" s="102"/>
      <c r="E33" s="102"/>
      <c r="F33" s="102"/>
      <c r="G33" s="102"/>
    </row>
    <row r="34" spans="3:7" ht="12.75">
      <c r="C34" s="42"/>
      <c r="D34" s="42"/>
      <c r="E34" s="42"/>
      <c r="F34" s="42"/>
      <c r="G34" s="42"/>
    </row>
    <row r="35" spans="3:7" ht="12.75">
      <c r="C35" s="42"/>
      <c r="D35" s="42"/>
      <c r="E35" s="42"/>
      <c r="F35" s="42"/>
      <c r="G35" s="42"/>
    </row>
  </sheetData>
  <sheetProtection sheet="1" objects="1" scenarios="1" selectLockedCells="1"/>
  <mergeCells count="33">
    <mergeCell ref="C5:G5"/>
    <mergeCell ref="C6:G6"/>
    <mergeCell ref="C7:G7"/>
    <mergeCell ref="C10:G10"/>
    <mergeCell ref="C8:G8"/>
    <mergeCell ref="C9:G9"/>
    <mergeCell ref="C12:G12"/>
    <mergeCell ref="C13:G13"/>
    <mergeCell ref="C15:G15"/>
    <mergeCell ref="C16:G16"/>
    <mergeCell ref="C14:G14"/>
    <mergeCell ref="C1:G1"/>
    <mergeCell ref="C2:G2"/>
    <mergeCell ref="C3:G3"/>
    <mergeCell ref="C4:G4"/>
    <mergeCell ref="C11:G11"/>
    <mergeCell ref="C21:G21"/>
    <mergeCell ref="C22:G22"/>
    <mergeCell ref="C23:G23"/>
    <mergeCell ref="C24:G24"/>
    <mergeCell ref="C17:G17"/>
    <mergeCell ref="C18:G18"/>
    <mergeCell ref="C19:G19"/>
    <mergeCell ref="C20:G20"/>
    <mergeCell ref="C33:G33"/>
    <mergeCell ref="C28:G28"/>
    <mergeCell ref="C29:G29"/>
    <mergeCell ref="C30:G30"/>
    <mergeCell ref="C31:G31"/>
    <mergeCell ref="C25:G25"/>
    <mergeCell ref="C26:G26"/>
    <mergeCell ref="C27:G27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100</v>
      </c>
      <c r="B1" s="23" t="s">
        <v>0</v>
      </c>
      <c r="C1" s="101" t="s">
        <v>27</v>
      </c>
      <c r="D1" s="101"/>
      <c r="E1" s="101"/>
      <c r="F1" s="101"/>
      <c r="G1" s="101"/>
    </row>
    <row r="2" spans="1:7" ht="12.75">
      <c r="A2" t="s">
        <v>25</v>
      </c>
      <c r="B2" s="9">
        <v>10.5</v>
      </c>
      <c r="C2" s="102"/>
      <c r="D2" s="102"/>
      <c r="E2" s="102"/>
      <c r="F2" s="102"/>
      <c r="G2" s="102"/>
    </row>
    <row r="3" spans="1:7" ht="12.75">
      <c r="A3" t="s">
        <v>92</v>
      </c>
      <c r="B3" s="12">
        <v>23</v>
      </c>
      <c r="C3" s="102"/>
      <c r="D3" s="102"/>
      <c r="E3" s="102"/>
      <c r="F3" s="102"/>
      <c r="G3" s="102"/>
    </row>
    <row r="4" spans="1:7" ht="12.75">
      <c r="A4" t="s">
        <v>24</v>
      </c>
      <c r="B4" s="2">
        <f>B2*B3</f>
        <v>241.5</v>
      </c>
      <c r="C4" s="102"/>
      <c r="D4" s="102"/>
      <c r="E4" s="102"/>
      <c r="F4" s="102"/>
      <c r="G4" s="102"/>
    </row>
    <row r="5" spans="3:7" ht="12.75">
      <c r="C5" s="102"/>
      <c r="D5" s="102"/>
      <c r="E5" s="102"/>
      <c r="F5" s="102"/>
      <c r="G5" s="102"/>
    </row>
    <row r="6" spans="1:7" ht="12.75">
      <c r="A6" t="s">
        <v>1</v>
      </c>
      <c r="C6" s="102"/>
      <c r="D6" s="102"/>
      <c r="E6" s="102"/>
      <c r="F6" s="102"/>
      <c r="G6" s="102"/>
    </row>
    <row r="7" spans="1:7" ht="12.75">
      <c r="A7" s="1" t="s">
        <v>8</v>
      </c>
      <c r="B7" s="11">
        <v>35</v>
      </c>
      <c r="C7" s="102"/>
      <c r="D7" s="102"/>
      <c r="E7" s="102"/>
      <c r="F7" s="102"/>
      <c r="G7" s="102"/>
    </row>
    <row r="8" spans="1:7" ht="12.75">
      <c r="A8" s="55" t="s">
        <v>135</v>
      </c>
      <c r="B8" s="11">
        <v>0</v>
      </c>
      <c r="C8" s="105"/>
      <c r="D8" s="105"/>
      <c r="E8" s="105"/>
      <c r="F8" s="105"/>
      <c r="G8" s="105"/>
    </row>
    <row r="9" spans="1:7" ht="12.75">
      <c r="A9" s="55" t="s">
        <v>136</v>
      </c>
      <c r="B9" s="11">
        <v>0</v>
      </c>
      <c r="C9" s="105"/>
      <c r="D9" s="105"/>
      <c r="E9" s="105"/>
      <c r="F9" s="105"/>
      <c r="G9" s="105"/>
    </row>
    <row r="10" spans="1:7" ht="12.75">
      <c r="A10" s="1" t="s">
        <v>9</v>
      </c>
      <c r="B10" s="11">
        <v>6.3</v>
      </c>
      <c r="C10" s="102"/>
      <c r="D10" s="102"/>
      <c r="E10" s="102"/>
      <c r="F10" s="102"/>
      <c r="G10" s="102"/>
    </row>
    <row r="11" spans="1:7" ht="12.75">
      <c r="A11" s="1" t="s">
        <v>10</v>
      </c>
      <c r="B11" s="11">
        <v>16.81</v>
      </c>
      <c r="C11" s="102"/>
      <c r="D11" s="102"/>
      <c r="E11" s="102"/>
      <c r="F11" s="102"/>
      <c r="G11" s="102"/>
    </row>
    <row r="12" spans="1:7" ht="12.75">
      <c r="A12" s="1" t="s">
        <v>11</v>
      </c>
      <c r="B12" s="11">
        <v>14.16</v>
      </c>
      <c r="C12" s="102"/>
      <c r="D12" s="102"/>
      <c r="E12" s="102"/>
      <c r="F12" s="102"/>
      <c r="G12" s="102"/>
    </row>
    <row r="13" spans="1:7" ht="12.75">
      <c r="A13" s="1" t="s">
        <v>12</v>
      </c>
      <c r="B13" s="11">
        <v>0</v>
      </c>
      <c r="C13" s="102"/>
      <c r="D13" s="102"/>
      <c r="E13" s="102"/>
      <c r="F13" s="102"/>
      <c r="G13" s="102"/>
    </row>
    <row r="14" spans="1:7" ht="12.75">
      <c r="A14" t="s">
        <v>111</v>
      </c>
      <c r="B14" s="11">
        <v>0</v>
      </c>
      <c r="C14" s="104" t="s">
        <v>138</v>
      </c>
      <c r="D14" s="105"/>
      <c r="E14" s="105"/>
      <c r="F14" s="105"/>
      <c r="G14" s="105"/>
    </row>
    <row r="15" spans="1:7" ht="12.75">
      <c r="A15" s="1" t="s">
        <v>13</v>
      </c>
      <c r="B15" s="11">
        <v>2.5</v>
      </c>
      <c r="C15" s="102" t="s">
        <v>143</v>
      </c>
      <c r="D15" s="102"/>
      <c r="E15" s="102"/>
      <c r="F15" s="102"/>
      <c r="G15" s="102"/>
    </row>
    <row r="16" spans="1:7" ht="12.75">
      <c r="A16" s="1" t="s">
        <v>14</v>
      </c>
      <c r="B16" s="12">
        <v>1.96</v>
      </c>
      <c r="C16" s="102"/>
      <c r="D16" s="102"/>
      <c r="E16" s="102"/>
      <c r="F16" s="102"/>
      <c r="G16" s="102"/>
    </row>
    <row r="17" spans="1:7" ht="12.75">
      <c r="A17" t="s">
        <v>2</v>
      </c>
      <c r="B17" s="2">
        <f>SUM(B7:B16)</f>
        <v>76.72999999999999</v>
      </c>
      <c r="C17" s="102"/>
      <c r="D17" s="102"/>
      <c r="E17" s="102"/>
      <c r="F17" s="102"/>
      <c r="G17" s="102"/>
    </row>
    <row r="18" spans="2:7" ht="12.75">
      <c r="B18" s="2"/>
      <c r="C18" s="102"/>
      <c r="D18" s="102"/>
      <c r="E18" s="102"/>
      <c r="F18" s="102"/>
      <c r="G18" s="102"/>
    </row>
    <row r="19" spans="1:7" ht="12.75">
      <c r="A19" t="s">
        <v>3</v>
      </c>
      <c r="B19" s="2"/>
      <c r="C19" s="102"/>
      <c r="D19" s="102"/>
      <c r="E19" s="102"/>
      <c r="F19" s="102"/>
      <c r="G19" s="102"/>
    </row>
    <row r="20" spans="1:7" ht="12.75">
      <c r="A20" s="1" t="s">
        <v>15</v>
      </c>
      <c r="B20" s="7">
        <v>5.83</v>
      </c>
      <c r="C20" s="102"/>
      <c r="D20" s="102"/>
      <c r="E20" s="102"/>
      <c r="F20" s="102"/>
      <c r="G20" s="102"/>
    </row>
    <row r="21" spans="1:7" ht="12.75">
      <c r="A21" s="1" t="s">
        <v>16</v>
      </c>
      <c r="B21" s="7">
        <v>17.23</v>
      </c>
      <c r="C21" s="102"/>
      <c r="D21" s="102"/>
      <c r="E21" s="102"/>
      <c r="F21" s="102"/>
      <c r="G21" s="102"/>
    </row>
    <row r="22" spans="1:7" ht="12.75">
      <c r="A22" s="1" t="s">
        <v>17</v>
      </c>
      <c r="B22" s="7">
        <v>10.76</v>
      </c>
      <c r="C22" s="102"/>
      <c r="D22" s="102"/>
      <c r="E22" s="102"/>
      <c r="F22" s="102"/>
      <c r="G22" s="102"/>
    </row>
    <row r="23" spans="1:7" ht="12.75">
      <c r="A23" s="1" t="s">
        <v>18</v>
      </c>
      <c r="B23" s="8">
        <v>34.9</v>
      </c>
      <c r="C23" s="102"/>
      <c r="D23" s="102"/>
      <c r="E23" s="102"/>
      <c r="F23" s="102"/>
      <c r="G23" s="102"/>
    </row>
    <row r="24" spans="1:7" ht="12.75">
      <c r="A24" t="s">
        <v>4</v>
      </c>
      <c r="B24" s="2">
        <f>SUM(B20:B23)</f>
        <v>68.72</v>
      </c>
      <c r="C24" s="102"/>
      <c r="D24" s="102"/>
      <c r="E24" s="102"/>
      <c r="F24" s="102"/>
      <c r="G24" s="102"/>
    </row>
    <row r="25" spans="2:7" ht="12.75">
      <c r="B25" s="2"/>
      <c r="C25" s="102"/>
      <c r="D25" s="102"/>
      <c r="E25" s="102"/>
      <c r="F25" s="102"/>
      <c r="G25" s="102"/>
    </row>
    <row r="26" spans="1:7" ht="12.75">
      <c r="A26" t="s">
        <v>5</v>
      </c>
      <c r="B26" s="2">
        <f>B17+B24</f>
        <v>145.45</v>
      </c>
      <c r="C26" s="102"/>
      <c r="D26" s="102"/>
      <c r="E26" s="102"/>
      <c r="F26" s="102"/>
      <c r="G26" s="102"/>
    </row>
    <row r="27" spans="2:7" ht="12.75">
      <c r="B27" s="2"/>
      <c r="C27" s="102"/>
      <c r="D27" s="102"/>
      <c r="E27" s="102"/>
      <c r="F27" s="102"/>
      <c r="G27" s="102"/>
    </row>
    <row r="28" spans="1:7" ht="12.75">
      <c r="A28" t="s">
        <v>28</v>
      </c>
      <c r="B28" s="2">
        <f>B4-B26</f>
        <v>96.05000000000001</v>
      </c>
      <c r="C28" s="102"/>
      <c r="D28" s="102"/>
      <c r="E28" s="102"/>
      <c r="F28" s="102"/>
      <c r="G28" s="102"/>
    </row>
    <row r="29" spans="2:7" ht="12.75">
      <c r="B29" s="2"/>
      <c r="C29" s="102"/>
      <c r="D29" s="102"/>
      <c r="E29" s="102"/>
      <c r="F29" s="102"/>
      <c r="G29" s="102"/>
    </row>
    <row r="30" spans="1:7" ht="12.75">
      <c r="A30" t="s">
        <v>6</v>
      </c>
      <c r="B30" s="24" t="s">
        <v>7</v>
      </c>
      <c r="C30" s="102"/>
      <c r="D30" s="102"/>
      <c r="E30" s="102"/>
      <c r="F30" s="102"/>
      <c r="G30" s="102"/>
    </row>
    <row r="31" spans="1:7" ht="12.75">
      <c r="A31" s="1" t="s">
        <v>19</v>
      </c>
      <c r="B31" s="2">
        <f>B17/B2</f>
        <v>7.307619047619046</v>
      </c>
      <c r="C31" s="102"/>
      <c r="D31" s="102"/>
      <c r="E31" s="102"/>
      <c r="F31" s="102"/>
      <c r="G31" s="102"/>
    </row>
    <row r="32" spans="1:7" ht="12.75">
      <c r="A32" t="s">
        <v>20</v>
      </c>
      <c r="B32" s="2">
        <f>B24/B2</f>
        <v>6.544761904761905</v>
      </c>
      <c r="C32" s="102"/>
      <c r="D32" s="102"/>
      <c r="E32" s="102"/>
      <c r="F32" s="102"/>
      <c r="G32" s="102"/>
    </row>
    <row r="33" spans="1:7" ht="12.75">
      <c r="A33" t="s">
        <v>23</v>
      </c>
      <c r="B33" s="2">
        <f>B26/B2</f>
        <v>13.852380952380951</v>
      </c>
      <c r="C33" s="102"/>
      <c r="D33" s="102"/>
      <c r="E33" s="102"/>
      <c r="F33" s="102"/>
      <c r="G33" s="102"/>
    </row>
  </sheetData>
  <sheetProtection sheet="1" objects="1" scenarios="1" selectLockedCells="1"/>
  <mergeCells count="33">
    <mergeCell ref="C12:G12"/>
    <mergeCell ref="C13:G13"/>
    <mergeCell ref="C1:G1"/>
    <mergeCell ref="C2:G2"/>
    <mergeCell ref="C3:G3"/>
    <mergeCell ref="C4:G4"/>
    <mergeCell ref="C8:G8"/>
    <mergeCell ref="C9:G9"/>
    <mergeCell ref="C15:G15"/>
    <mergeCell ref="C16:G16"/>
    <mergeCell ref="C17:G17"/>
    <mergeCell ref="C18:G18"/>
    <mergeCell ref="C5:G5"/>
    <mergeCell ref="C6:G6"/>
    <mergeCell ref="C7:G7"/>
    <mergeCell ref="C14:G14"/>
    <mergeCell ref="C10:G10"/>
    <mergeCell ref="C11:G11"/>
    <mergeCell ref="C23:G23"/>
    <mergeCell ref="C24:G24"/>
    <mergeCell ref="C25:G25"/>
    <mergeCell ref="C26:G26"/>
    <mergeCell ref="C19:G19"/>
    <mergeCell ref="C20:G20"/>
    <mergeCell ref="C21:G21"/>
    <mergeCell ref="C22:G22"/>
    <mergeCell ref="C27:G27"/>
    <mergeCell ref="C32:G32"/>
    <mergeCell ref="C33:G33"/>
    <mergeCell ref="C28:G28"/>
    <mergeCell ref="C29:G29"/>
    <mergeCell ref="C30:G30"/>
    <mergeCell ref="C31:G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2010-02-04T19:08:20Z</cp:lastPrinted>
  <dcterms:created xsi:type="dcterms:W3CDTF">2005-01-10T15:34:54Z</dcterms:created>
  <dcterms:modified xsi:type="dcterms:W3CDTF">2010-02-04T20:35:30Z</dcterms:modified>
  <cp:category/>
  <cp:version/>
  <cp:contentType/>
  <cp:contentStatus/>
</cp:coreProperties>
</file>